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0520" windowHeight="8055"/>
  </bookViews>
  <sheets>
    <sheet name="Precios" sheetId="1" r:id="rId1"/>
    <sheet name="Lista" sheetId="4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C62" i="1" l="1"/>
  <c r="L62" i="1" s="1"/>
  <c r="E62" i="1"/>
  <c r="G62" i="1"/>
  <c r="I62" i="1"/>
  <c r="K62" i="1"/>
  <c r="M62" i="1"/>
  <c r="Q62" i="1"/>
  <c r="R62" i="1" l="1"/>
  <c r="N62" i="1"/>
  <c r="R72" i="1"/>
  <c r="R71" i="1"/>
  <c r="R5" i="1"/>
  <c r="Q6" i="1"/>
  <c r="Q7" i="1" l="1"/>
  <c r="Q8" i="1" l="1"/>
  <c r="O6" i="1"/>
  <c r="M6" i="1"/>
  <c r="K72" i="1"/>
  <c r="K71" i="1"/>
  <c r="K70" i="1"/>
  <c r="K69" i="1"/>
  <c r="K68" i="1"/>
  <c r="K67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E7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6" i="1"/>
  <c r="E5" i="1"/>
  <c r="Q9" i="1" l="1"/>
  <c r="O7" i="1"/>
  <c r="O8" i="1" s="1"/>
  <c r="M7" i="1"/>
  <c r="M8" i="1" s="1"/>
  <c r="M9" i="1" s="1"/>
  <c r="G72" i="1"/>
  <c r="G71" i="1"/>
  <c r="G70" i="1"/>
  <c r="G69" i="1"/>
  <c r="G68" i="1"/>
  <c r="G67" i="1"/>
  <c r="G66" i="1"/>
  <c r="G65" i="1"/>
  <c r="G64" i="1"/>
  <c r="G63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6" i="1"/>
  <c r="C7" i="1"/>
  <c r="L7" i="1" s="1"/>
  <c r="R7" i="1" s="1"/>
  <c r="C8" i="1"/>
  <c r="L8" i="1" s="1"/>
  <c r="R8" i="1" s="1"/>
  <c r="C9" i="1"/>
  <c r="L9" i="1" s="1"/>
  <c r="R9" i="1" s="1"/>
  <c r="C10" i="1"/>
  <c r="C11" i="1"/>
  <c r="L11" i="1" s="1"/>
  <c r="R11" i="1" s="1"/>
  <c r="C12" i="1"/>
  <c r="L12" i="1" s="1"/>
  <c r="R12" i="1" s="1"/>
  <c r="C13" i="1"/>
  <c r="L13" i="1" s="1"/>
  <c r="R13" i="1" s="1"/>
  <c r="C14" i="1"/>
  <c r="C15" i="1"/>
  <c r="L15" i="1" s="1"/>
  <c r="R15" i="1" s="1"/>
  <c r="C16" i="1"/>
  <c r="C17" i="1"/>
  <c r="L17" i="1" s="1"/>
  <c r="R17" i="1" s="1"/>
  <c r="C18" i="1"/>
  <c r="C19" i="1"/>
  <c r="L19" i="1" s="1"/>
  <c r="R19" i="1" s="1"/>
  <c r="C20" i="1"/>
  <c r="L20" i="1" s="1"/>
  <c r="R20" i="1" s="1"/>
  <c r="C21" i="1"/>
  <c r="L21" i="1" s="1"/>
  <c r="R21" i="1" s="1"/>
  <c r="C22" i="1"/>
  <c r="C23" i="1"/>
  <c r="L23" i="1" s="1"/>
  <c r="R23" i="1" s="1"/>
  <c r="C24" i="1"/>
  <c r="L24" i="1" s="1"/>
  <c r="R24" i="1" s="1"/>
  <c r="C25" i="1"/>
  <c r="C26" i="1"/>
  <c r="C27" i="1"/>
  <c r="L27" i="1" s="1"/>
  <c r="R27" i="1" s="1"/>
  <c r="C28" i="1"/>
  <c r="L28" i="1" s="1"/>
  <c r="R28" i="1" s="1"/>
  <c r="C29" i="1"/>
  <c r="C30" i="1"/>
  <c r="C31" i="1"/>
  <c r="C32" i="1"/>
  <c r="C33" i="1"/>
  <c r="L33" i="1" s="1"/>
  <c r="R33" i="1" s="1"/>
  <c r="C34" i="1"/>
  <c r="C35" i="1"/>
  <c r="L35" i="1" s="1"/>
  <c r="R35" i="1" s="1"/>
  <c r="C36" i="1"/>
  <c r="L36" i="1" s="1"/>
  <c r="R36" i="1" s="1"/>
  <c r="C37" i="1"/>
  <c r="L37" i="1" s="1"/>
  <c r="R37" i="1" s="1"/>
  <c r="C38" i="1"/>
  <c r="C39" i="1"/>
  <c r="L39" i="1" s="1"/>
  <c r="R39" i="1" s="1"/>
  <c r="C40" i="1"/>
  <c r="L40" i="1" s="1"/>
  <c r="R40" i="1" s="1"/>
  <c r="C41" i="1"/>
  <c r="L41" i="1" s="1"/>
  <c r="R41" i="1" s="1"/>
  <c r="C42" i="1"/>
  <c r="L42" i="1" s="1"/>
  <c r="R42" i="1" s="1"/>
  <c r="C43" i="1"/>
  <c r="L43" i="1" s="1"/>
  <c r="R43" i="1" s="1"/>
  <c r="C44" i="1"/>
  <c r="L44" i="1" s="1"/>
  <c r="R44" i="1" s="1"/>
  <c r="C45" i="1"/>
  <c r="L45" i="1" s="1"/>
  <c r="R45" i="1" s="1"/>
  <c r="C46" i="1"/>
  <c r="L46" i="1" s="1"/>
  <c r="R46" i="1" s="1"/>
  <c r="C47" i="1"/>
  <c r="L47" i="1" s="1"/>
  <c r="R47" i="1" s="1"/>
  <c r="C48" i="1"/>
  <c r="L48" i="1" s="1"/>
  <c r="R48" i="1" s="1"/>
  <c r="C49" i="1"/>
  <c r="L49" i="1" s="1"/>
  <c r="R49" i="1" s="1"/>
  <c r="C50" i="1"/>
  <c r="L50" i="1" s="1"/>
  <c r="R50" i="1" s="1"/>
  <c r="C51" i="1"/>
  <c r="L51" i="1" s="1"/>
  <c r="R51" i="1" s="1"/>
  <c r="C52" i="1"/>
  <c r="L52" i="1" s="1"/>
  <c r="R52" i="1" s="1"/>
  <c r="C53" i="1"/>
  <c r="L53" i="1" s="1"/>
  <c r="R53" i="1" s="1"/>
  <c r="C54" i="1"/>
  <c r="L54" i="1" s="1"/>
  <c r="R54" i="1" s="1"/>
  <c r="C55" i="1"/>
  <c r="L55" i="1" s="1"/>
  <c r="R55" i="1" s="1"/>
  <c r="C56" i="1"/>
  <c r="C57" i="1"/>
  <c r="L57" i="1" s="1"/>
  <c r="R57" i="1" s="1"/>
  <c r="C58" i="1"/>
  <c r="L58" i="1" s="1"/>
  <c r="R58" i="1" s="1"/>
  <c r="C59" i="1"/>
  <c r="L59" i="1" s="1"/>
  <c r="R59" i="1" s="1"/>
  <c r="C60" i="1"/>
  <c r="L60" i="1" s="1"/>
  <c r="R60" i="1" s="1"/>
  <c r="C61" i="1"/>
  <c r="C63" i="1"/>
  <c r="L63" i="1" s="1"/>
  <c r="R63" i="1" s="1"/>
  <c r="C64" i="1"/>
  <c r="L64" i="1" s="1"/>
  <c r="R64" i="1" s="1"/>
  <c r="C65" i="1"/>
  <c r="L65" i="1" s="1"/>
  <c r="R65" i="1" s="1"/>
  <c r="C66" i="1"/>
  <c r="L66" i="1" s="1"/>
  <c r="R66" i="1" s="1"/>
  <c r="C67" i="1"/>
  <c r="L67" i="1" s="1"/>
  <c r="R67" i="1" s="1"/>
  <c r="C68" i="1"/>
  <c r="L68" i="1" s="1"/>
  <c r="R68" i="1" s="1"/>
  <c r="C69" i="1"/>
  <c r="C70" i="1"/>
  <c r="L70" i="1" s="1"/>
  <c r="R70" i="1" s="1"/>
  <c r="C71" i="1"/>
  <c r="L71" i="1" s="1"/>
  <c r="C72" i="1"/>
  <c r="L72" i="1" s="1"/>
  <c r="C5" i="1"/>
  <c r="L5" i="1" s="1"/>
  <c r="P5" i="1" s="1"/>
  <c r="L30" i="1" l="1"/>
  <c r="R30" i="1" s="1"/>
  <c r="L34" i="1"/>
  <c r="R34" i="1" s="1"/>
  <c r="L32" i="1"/>
  <c r="R32" i="1" s="1"/>
  <c r="Q10" i="1"/>
  <c r="L31" i="1"/>
  <c r="R31" i="1" s="1"/>
  <c r="L38" i="1"/>
  <c r="R38" i="1" s="1"/>
  <c r="L26" i="1"/>
  <c r="R26" i="1" s="1"/>
  <c r="L22" i="1"/>
  <c r="R22" i="1" s="1"/>
  <c r="L18" i="1"/>
  <c r="R18" i="1" s="1"/>
  <c r="L14" i="1"/>
  <c r="R14" i="1" s="1"/>
  <c r="L10" i="1"/>
  <c r="R10" i="1" s="1"/>
  <c r="L6" i="1"/>
  <c r="L16" i="1"/>
  <c r="R16" i="1" s="1"/>
  <c r="L56" i="1"/>
  <c r="R56" i="1" s="1"/>
  <c r="L69" i="1"/>
  <c r="R69" i="1" s="1"/>
  <c r="L25" i="1"/>
  <c r="R25" i="1" s="1"/>
  <c r="L29" i="1"/>
  <c r="R29" i="1" s="1"/>
  <c r="L61" i="1"/>
  <c r="R61" i="1" s="1"/>
  <c r="P8" i="1"/>
  <c r="O9" i="1"/>
  <c r="P9" i="1" s="1"/>
  <c r="P7" i="1"/>
  <c r="N7" i="1"/>
  <c r="M10" i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N9" i="1"/>
  <c r="N8" i="1"/>
  <c r="U49" i="4"/>
  <c r="U34" i="4"/>
  <c r="U35" i="4"/>
  <c r="U33" i="4"/>
  <c r="U28" i="4"/>
  <c r="U24" i="4"/>
  <c r="U22" i="4"/>
  <c r="U15" i="4"/>
  <c r="U14" i="4"/>
  <c r="U10" i="4"/>
  <c r="U8" i="4"/>
  <c r="U7" i="4"/>
  <c r="U42" i="4"/>
  <c r="U43" i="4"/>
  <c r="U44" i="4"/>
  <c r="U6" i="4"/>
  <c r="U9" i="4"/>
  <c r="U11" i="4"/>
  <c r="U12" i="4"/>
  <c r="U13" i="4"/>
  <c r="U16" i="4"/>
  <c r="U17" i="4"/>
  <c r="U18" i="4"/>
  <c r="U19" i="4"/>
  <c r="U20" i="4"/>
  <c r="U21" i="4"/>
  <c r="U23" i="4"/>
  <c r="U25" i="4"/>
  <c r="U26" i="4"/>
  <c r="U27" i="4"/>
  <c r="U29" i="4"/>
  <c r="U30" i="4"/>
  <c r="U31" i="4"/>
  <c r="U32" i="4"/>
  <c r="U36" i="4"/>
  <c r="U37" i="4"/>
  <c r="U38" i="4"/>
  <c r="U39" i="4"/>
  <c r="U40" i="4"/>
  <c r="U41" i="4"/>
  <c r="U45" i="4"/>
  <c r="U46" i="4"/>
  <c r="U47" i="4"/>
  <c r="U48" i="4"/>
  <c r="U5" i="4"/>
  <c r="P6" i="1" l="1"/>
  <c r="R6" i="1"/>
  <c r="M37" i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N54" i="1" s="1"/>
  <c r="M36" i="1"/>
  <c r="N36" i="1" s="1"/>
  <c r="Q11" i="1"/>
  <c r="O10" i="1"/>
  <c r="P10" i="1" s="1"/>
  <c r="N10" i="1"/>
  <c r="S35" i="4"/>
  <c r="M55" i="1" l="1"/>
  <c r="M56" i="1" s="1"/>
  <c r="M57" i="1" s="1"/>
  <c r="M58" i="1" s="1"/>
  <c r="M59" i="1" s="1"/>
  <c r="M60" i="1" s="1"/>
  <c r="M61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Q12" i="1"/>
  <c r="O11" i="1"/>
  <c r="P11" i="1" s="1"/>
  <c r="N11" i="1"/>
  <c r="S34" i="4"/>
  <c r="S33" i="4"/>
  <c r="S15" i="4"/>
  <c r="S22" i="4"/>
  <c r="N55" i="1" l="1"/>
  <c r="Q13" i="1"/>
  <c r="O12" i="1"/>
  <c r="P12" i="1" s="1"/>
  <c r="N12" i="1"/>
  <c r="Q14" i="1" l="1"/>
  <c r="O13" i="1"/>
  <c r="P13" i="1" s="1"/>
  <c r="N13" i="1"/>
  <c r="Q15" i="1" l="1"/>
  <c r="O14" i="1"/>
  <c r="P14" i="1" s="1"/>
  <c r="N14" i="1"/>
  <c r="Q39" i="4"/>
  <c r="O7" i="4"/>
  <c r="M7" i="4"/>
  <c r="T7" i="4" l="1"/>
  <c r="Q16" i="1"/>
  <c r="O15" i="1"/>
  <c r="P15" i="1" s="1"/>
  <c r="N15" i="1"/>
  <c r="K39" i="4"/>
  <c r="T39" i="4" s="1"/>
  <c r="Q17" i="1" l="1"/>
  <c r="O16" i="1"/>
  <c r="P16" i="1" s="1"/>
  <c r="N16" i="1"/>
  <c r="O8" i="4"/>
  <c r="Q18" i="1" l="1"/>
  <c r="O17" i="1"/>
  <c r="P17" i="1" s="1"/>
  <c r="N17" i="1"/>
  <c r="M8" i="4"/>
  <c r="T8" i="4" s="1"/>
  <c r="N6" i="1"/>
  <c r="Q5" i="4"/>
  <c r="O9" i="4"/>
  <c r="K6" i="4"/>
  <c r="O6" i="4"/>
  <c r="M9" i="4"/>
  <c r="Q10" i="4"/>
  <c r="M5" i="4" l="1"/>
  <c r="T5" i="4" s="1"/>
  <c r="Q19" i="1"/>
  <c r="O18" i="1"/>
  <c r="P18" i="1" s="1"/>
  <c r="N18" i="1"/>
  <c r="T6" i="4"/>
  <c r="T9" i="4"/>
  <c r="Q48" i="4"/>
  <c r="N72" i="1"/>
  <c r="M48" i="4" s="1"/>
  <c r="N5" i="1"/>
  <c r="M10" i="4"/>
  <c r="T10" i="4" s="1"/>
  <c r="Q11" i="4"/>
  <c r="Q20" i="1" l="1"/>
  <c r="O19" i="1"/>
  <c r="P19" i="1" s="1"/>
  <c r="N19" i="1"/>
  <c r="T48" i="4"/>
  <c r="M11" i="4"/>
  <c r="T11" i="4" s="1"/>
  <c r="Q12" i="4"/>
  <c r="Q21" i="1" l="1"/>
  <c r="O20" i="1"/>
  <c r="P20" i="1" s="1"/>
  <c r="N20" i="1"/>
  <c r="M12" i="4"/>
  <c r="T12" i="4" s="1"/>
  <c r="Q22" i="1" l="1"/>
  <c r="O21" i="1"/>
  <c r="P21" i="1" s="1"/>
  <c r="N21" i="1"/>
  <c r="N22" i="1"/>
  <c r="Q13" i="4"/>
  <c r="Q23" i="1" l="1"/>
  <c r="O22" i="1"/>
  <c r="P22" i="1" s="1"/>
  <c r="N23" i="1"/>
  <c r="K13" i="4"/>
  <c r="T13" i="4" s="1"/>
  <c r="Q24" i="1" l="1"/>
  <c r="O23" i="1"/>
  <c r="P23" i="1" s="1"/>
  <c r="N24" i="1"/>
  <c r="M14" i="4"/>
  <c r="T14" i="4" s="1"/>
  <c r="Q25" i="1" l="1"/>
  <c r="O24" i="1"/>
  <c r="P24" i="1" s="1"/>
  <c r="N25" i="1"/>
  <c r="Q15" i="4"/>
  <c r="Q26" i="1" l="1"/>
  <c r="O25" i="1"/>
  <c r="P25" i="1" s="1"/>
  <c r="N26" i="1"/>
  <c r="M15" i="4"/>
  <c r="T15" i="4" s="1"/>
  <c r="Q16" i="4"/>
  <c r="Q27" i="1" l="1"/>
  <c r="O26" i="1"/>
  <c r="P26" i="1" s="1"/>
  <c r="N27" i="1"/>
  <c r="M16" i="4"/>
  <c r="T16" i="4" s="1"/>
  <c r="K18" i="4"/>
  <c r="Q28" i="1" l="1"/>
  <c r="O27" i="1"/>
  <c r="P27" i="1" s="1"/>
  <c r="N28" i="1"/>
  <c r="O17" i="4"/>
  <c r="Q18" i="4"/>
  <c r="T18" i="4" s="1"/>
  <c r="M17" i="4"/>
  <c r="Q19" i="4"/>
  <c r="Q29" i="1" l="1"/>
  <c r="O28" i="1"/>
  <c r="P28" i="1" s="1"/>
  <c r="N29" i="1"/>
  <c r="T17" i="4"/>
  <c r="K19" i="4"/>
  <c r="T19" i="4" s="1"/>
  <c r="Q30" i="1" l="1"/>
  <c r="O29" i="1"/>
  <c r="P29" i="1" s="1"/>
  <c r="N30" i="1"/>
  <c r="Q20" i="4"/>
  <c r="Q31" i="1" l="1"/>
  <c r="O30" i="1"/>
  <c r="P30" i="1" s="1"/>
  <c r="N31" i="1"/>
  <c r="K20" i="4"/>
  <c r="T20" i="4" s="1"/>
  <c r="O21" i="4"/>
  <c r="Q32" i="1" l="1"/>
  <c r="O31" i="1"/>
  <c r="P31" i="1" s="1"/>
  <c r="N32" i="1"/>
  <c r="M21" i="4"/>
  <c r="T21" i="4" s="1"/>
  <c r="Q22" i="4"/>
  <c r="Q33" i="1" l="1"/>
  <c r="O32" i="1"/>
  <c r="P32" i="1" s="1"/>
  <c r="N33" i="1"/>
  <c r="M22" i="4"/>
  <c r="T22" i="4" s="1"/>
  <c r="Q23" i="4"/>
  <c r="Q34" i="1" l="1"/>
  <c r="O33" i="1"/>
  <c r="P33" i="1" s="1"/>
  <c r="N34" i="1"/>
  <c r="M23" i="4"/>
  <c r="T23" i="4" s="1"/>
  <c r="Q35" i="1" l="1"/>
  <c r="O34" i="1"/>
  <c r="P34" i="1" s="1"/>
  <c r="N35" i="1"/>
  <c r="K24" i="4"/>
  <c r="T24" i="4" s="1"/>
  <c r="Q25" i="4"/>
  <c r="Q36" i="1" l="1"/>
  <c r="O35" i="1"/>
  <c r="K25" i="4"/>
  <c r="T25" i="4" s="1"/>
  <c r="P35" i="1" l="1"/>
  <c r="O36" i="1"/>
  <c r="P36" i="1" s="1"/>
  <c r="Q37" i="1"/>
  <c r="Q26" i="4"/>
  <c r="Q38" i="1" l="1"/>
  <c r="O37" i="1"/>
  <c r="P37" i="1" s="1"/>
  <c r="N37" i="1"/>
  <c r="K26" i="4"/>
  <c r="T26" i="4" s="1"/>
  <c r="O27" i="4"/>
  <c r="Q39" i="1" l="1"/>
  <c r="O38" i="1"/>
  <c r="P38" i="1" s="1"/>
  <c r="N38" i="1"/>
  <c r="K27" i="4"/>
  <c r="T27" i="4" s="1"/>
  <c r="Q28" i="4"/>
  <c r="Q40" i="1" l="1"/>
  <c r="O39" i="1"/>
  <c r="P39" i="1" s="1"/>
  <c r="N39" i="1"/>
  <c r="K28" i="4"/>
  <c r="T28" i="4" s="1"/>
  <c r="Q29" i="4"/>
  <c r="Q41" i="1" l="1"/>
  <c r="O40" i="1"/>
  <c r="P40" i="1" s="1"/>
  <c r="N40" i="1"/>
  <c r="K29" i="4"/>
  <c r="T29" i="4" s="1"/>
  <c r="Q30" i="4"/>
  <c r="Q42" i="1" l="1"/>
  <c r="O41" i="1"/>
  <c r="P41" i="1" s="1"/>
  <c r="N41" i="1"/>
  <c r="K30" i="4"/>
  <c r="T30" i="4" s="1"/>
  <c r="Q43" i="1" l="1"/>
  <c r="O42" i="1"/>
  <c r="P42" i="1" s="1"/>
  <c r="N42" i="1"/>
  <c r="O31" i="4"/>
  <c r="Q44" i="1" l="1"/>
  <c r="O43" i="1"/>
  <c r="P43" i="1" s="1"/>
  <c r="N43" i="1"/>
  <c r="N44" i="1"/>
  <c r="K31" i="4"/>
  <c r="T31" i="4" s="1"/>
  <c r="O32" i="4"/>
  <c r="Q45" i="1" l="1"/>
  <c r="O44" i="1"/>
  <c r="P44" i="1" s="1"/>
  <c r="N45" i="1"/>
  <c r="M32" i="4"/>
  <c r="T32" i="4" s="1"/>
  <c r="Q33" i="4"/>
  <c r="Q46" i="1" l="1"/>
  <c r="O45" i="1"/>
  <c r="P45" i="1" s="1"/>
  <c r="N46" i="1"/>
  <c r="K33" i="4"/>
  <c r="T33" i="4" s="1"/>
  <c r="Q34" i="4"/>
  <c r="Q47" i="1" l="1"/>
  <c r="O46" i="1"/>
  <c r="P46" i="1" s="1"/>
  <c r="N47" i="1"/>
  <c r="K34" i="4"/>
  <c r="T34" i="4" s="1"/>
  <c r="Q48" i="1" l="1"/>
  <c r="O47" i="1"/>
  <c r="P47" i="1" s="1"/>
  <c r="N48" i="1"/>
  <c r="Q35" i="4"/>
  <c r="K35" i="4"/>
  <c r="Q36" i="4"/>
  <c r="Q49" i="1" l="1"/>
  <c r="O48" i="1"/>
  <c r="P48" i="1" s="1"/>
  <c r="N49" i="1"/>
  <c r="M36" i="4"/>
  <c r="T36" i="4" s="1"/>
  <c r="Q50" i="1" l="1"/>
  <c r="O49" i="1"/>
  <c r="P49" i="1" s="1"/>
  <c r="N50" i="1"/>
  <c r="T35" i="4"/>
  <c r="Q51" i="1" l="1"/>
  <c r="O50" i="1"/>
  <c r="P50" i="1" s="1"/>
  <c r="N51" i="1"/>
  <c r="Q37" i="4"/>
  <c r="Q52" i="1" l="1"/>
  <c r="O51" i="1"/>
  <c r="P51" i="1" s="1"/>
  <c r="N52" i="1"/>
  <c r="K37" i="4"/>
  <c r="T37" i="4" s="1"/>
  <c r="O38" i="4"/>
  <c r="Q53" i="1" l="1"/>
  <c r="O52" i="1"/>
  <c r="P52" i="1" s="1"/>
  <c r="N53" i="1"/>
  <c r="M38" i="4"/>
  <c r="T38" i="4" s="1"/>
  <c r="Q54" i="1" l="1"/>
  <c r="O53" i="1"/>
  <c r="P53" i="1" s="1"/>
  <c r="N56" i="1"/>
  <c r="Q40" i="4"/>
  <c r="Q55" i="1" l="1"/>
  <c r="O54" i="1"/>
  <c r="P54" i="1" s="1"/>
  <c r="N57" i="1"/>
  <c r="M40" i="4"/>
  <c r="T40" i="4" s="1"/>
  <c r="Q56" i="1" l="1"/>
  <c r="O55" i="1"/>
  <c r="P55" i="1" s="1"/>
  <c r="N58" i="1"/>
  <c r="Q41" i="4"/>
  <c r="Q57" i="1" l="1"/>
  <c r="O56" i="1"/>
  <c r="P56" i="1" s="1"/>
  <c r="N59" i="1"/>
  <c r="M41" i="4" s="1"/>
  <c r="T41" i="4" s="1"/>
  <c r="Q58" i="1" l="1"/>
  <c r="O57" i="1"/>
  <c r="P57" i="1" s="1"/>
  <c r="N60" i="1"/>
  <c r="Q42" i="4"/>
  <c r="Q59" i="1" l="1"/>
  <c r="O58" i="1"/>
  <c r="P58" i="1" s="1"/>
  <c r="N61" i="1"/>
  <c r="K42" i="4" s="1"/>
  <c r="T42" i="4" s="1"/>
  <c r="Q60" i="1" l="1"/>
  <c r="O59" i="1"/>
  <c r="P59" i="1" s="1"/>
  <c r="N63" i="1"/>
  <c r="M43" i="4" s="1"/>
  <c r="Q61" i="1" l="1"/>
  <c r="O60" i="1"/>
  <c r="K43" i="4"/>
  <c r="T43" i="4" s="1"/>
  <c r="N64" i="1"/>
  <c r="M44" i="4" s="1"/>
  <c r="T44" i="4" s="1"/>
  <c r="Q46" i="4"/>
  <c r="P60" i="1" l="1"/>
  <c r="O62" i="1"/>
  <c r="P62" i="1" s="1"/>
  <c r="Q63" i="1"/>
  <c r="O61" i="1"/>
  <c r="P61" i="1" s="1"/>
  <c r="N65" i="1"/>
  <c r="K45" i="4" s="1"/>
  <c r="T45" i="4" s="1"/>
  <c r="N66" i="1"/>
  <c r="K46" i="4" s="1"/>
  <c r="T46" i="4" s="1"/>
  <c r="V49" i="4" s="1"/>
  <c r="Q64" i="1" l="1"/>
  <c r="O63" i="1"/>
  <c r="P63" i="1" s="1"/>
  <c r="N67" i="1"/>
  <c r="Q65" i="1" l="1"/>
  <c r="O64" i="1"/>
  <c r="P64" i="1" s="1"/>
  <c r="N68" i="1"/>
  <c r="Q66" i="1" l="1"/>
  <c r="O65" i="1"/>
  <c r="P65" i="1" s="1"/>
  <c r="N69" i="1"/>
  <c r="Q67" i="1" l="1"/>
  <c r="O66" i="1"/>
  <c r="P66" i="1" s="1"/>
  <c r="N70" i="1"/>
  <c r="N71" i="1"/>
  <c r="M47" i="4" s="1"/>
  <c r="Q47" i="4"/>
  <c r="T47" i="4" l="1"/>
  <c r="Q68" i="1"/>
  <c r="O67" i="1"/>
  <c r="P67" i="1" s="1"/>
  <c r="Q69" i="1" l="1"/>
  <c r="O68" i="1"/>
  <c r="P68" i="1" s="1"/>
  <c r="Q70" i="1" l="1"/>
  <c r="O69" i="1"/>
  <c r="P69" i="1" s="1"/>
  <c r="Q71" i="1" l="1"/>
  <c r="O70" i="1"/>
  <c r="P70" i="1" s="1"/>
  <c r="Q72" i="1" l="1"/>
  <c r="O71" i="1"/>
  <c r="P71" i="1" s="1"/>
  <c r="O72" i="1" l="1"/>
  <c r="P72" i="1" s="1"/>
</calcChain>
</file>

<file path=xl/sharedStrings.xml><?xml version="1.0" encoding="utf-8"?>
<sst xmlns="http://schemas.openxmlformats.org/spreadsheetml/2006/main" count="582" uniqueCount="115">
  <si>
    <t>APELLIDO, Nombre</t>
  </si>
  <si>
    <t>ALONSO, Jesús Miguel</t>
  </si>
  <si>
    <t>DE LA CRUZ, Eduardo</t>
  </si>
  <si>
    <t>MARTÍNEZ, Roberto</t>
  </si>
  <si>
    <t>FERNÁNDEZ, Javier</t>
  </si>
  <si>
    <t>HUERTA, Daniel</t>
  </si>
  <si>
    <t>DELGADO, José Ignacio</t>
  </si>
  <si>
    <t>VEGAS, Óscar</t>
  </si>
  <si>
    <t>CASTRO, Germán</t>
  </si>
  <si>
    <t>BERMÚDEZ, Carlos</t>
  </si>
  <si>
    <t>DE LOS SANTOS, José Miguel</t>
  </si>
  <si>
    <t>ORIVE, Eduardo</t>
  </si>
  <si>
    <t>RODRÍGUEZ, Víctor</t>
  </si>
  <si>
    <t>GONZÁLEZ, David</t>
  </si>
  <si>
    <t>BLANCO, Javier</t>
  </si>
  <si>
    <t>GARCÍA, Pablo</t>
  </si>
  <si>
    <t>DELGADO, Dionisio</t>
  </si>
  <si>
    <t>PÁRAMO, Rafael</t>
  </si>
  <si>
    <t>NOGALES, José Luis</t>
  </si>
  <si>
    <t>PÉREZ, Ángel</t>
  </si>
  <si>
    <t>ALBARRÁN, Mario</t>
  </si>
  <si>
    <t>MIGUÉLEZ, Sergio</t>
  </si>
  <si>
    <t>BARRIO, Juan Manuel</t>
  </si>
  <si>
    <t>ASENSIO, Jorge</t>
  </si>
  <si>
    <t>DELGADO, David</t>
  </si>
  <si>
    <t>MARTÍNEZ, Saúl</t>
  </si>
  <si>
    <t>HERNÁNDEZ, Alberto</t>
  </si>
  <si>
    <t>SAÍZ, Miguel Ángel</t>
  </si>
  <si>
    <t>CUESTA, Rubén</t>
  </si>
  <si>
    <t>DEL VAL, Norberto</t>
  </si>
  <si>
    <t>RUIZ, Ismael</t>
  </si>
  <si>
    <t>ARROYO, Carlos</t>
  </si>
  <si>
    <t>CALLADO, Francisco</t>
  </si>
  <si>
    <t>ARRIBAS, Carlos</t>
  </si>
  <si>
    <t>MORAL, Luis Francisco</t>
  </si>
  <si>
    <t>RUIZ, Álvaro</t>
  </si>
  <si>
    <t>REDONDO, Juan Carlos</t>
  </si>
  <si>
    <t>SEDANO, Vicente</t>
  </si>
  <si>
    <t>ARCE, Julio</t>
  </si>
  <si>
    <t>ROMÁN, Miguel Ángel</t>
  </si>
  <si>
    <t>IBARLUCEA, Alberto</t>
  </si>
  <si>
    <t>REGALADO, Rubén</t>
  </si>
  <si>
    <t>BENITO, Rubén</t>
  </si>
  <si>
    <t>MARTÍN, Víctor</t>
  </si>
  <si>
    <t>REDONDO, Jesús María</t>
  </si>
  <si>
    <t>PASCUAL, David</t>
  </si>
  <si>
    <t>SANCHO, Iker</t>
  </si>
  <si>
    <t>LÓPEZ, Marcos</t>
  </si>
  <si>
    <t>RODRÍGUEZ, Simón</t>
  </si>
  <si>
    <t>SAGÜES, Telmo</t>
  </si>
  <si>
    <t>LLOPIS, Adri</t>
  </si>
  <si>
    <t>%</t>
  </si>
  <si>
    <t>TOTAL</t>
  </si>
  <si>
    <t>CHÁNDAL DEL CLUB</t>
  </si>
  <si>
    <t>MARTÍNEZ, Álvaro</t>
  </si>
  <si>
    <t>SI</t>
  </si>
  <si>
    <t>MARTÍNEZ ROJO, Alfonso</t>
  </si>
  <si>
    <t>MARTÍNEZ ROJO, Álvaro</t>
  </si>
  <si>
    <t>ALONSO, Alexia</t>
  </si>
  <si>
    <t>RAMIRO, Jesús</t>
  </si>
  <si>
    <t>CALDERÓN, Diego</t>
  </si>
  <si>
    <t>SAIZ, Héctor</t>
  </si>
  <si>
    <t>DE ROZAS, Daniel</t>
  </si>
  <si>
    <t>BARRIO, Víctor</t>
  </si>
  <si>
    <t>ARROYO, Gonzalo</t>
  </si>
  <si>
    <t>SAEZ, Javier</t>
  </si>
  <si>
    <t>NO</t>
  </si>
  <si>
    <t>ANGULO, Ernesto</t>
  </si>
  <si>
    <t>PEDROSA, Francisco</t>
  </si>
  <si>
    <t>Sudadera</t>
  </si>
  <si>
    <t>Precio Base</t>
  </si>
  <si>
    <t>Precio Descontado</t>
  </si>
  <si>
    <t>CASTRO, Pablo</t>
  </si>
  <si>
    <t>PEREZ BARCENILLA, Adrían</t>
  </si>
  <si>
    <t>PEREZ BARCENILLA, Omar</t>
  </si>
  <si>
    <t>Parte superior</t>
  </si>
  <si>
    <t>Parte inferior</t>
  </si>
  <si>
    <t>Chaqueta</t>
  </si>
  <si>
    <t>Normal</t>
  </si>
  <si>
    <t>Ajustado</t>
  </si>
  <si>
    <t>ANDUEZA, Ínigo</t>
  </si>
  <si>
    <t>RODRÍGUEZ</t>
  </si>
  <si>
    <t>ROBERTO</t>
  </si>
  <si>
    <t>ALFONSO</t>
  </si>
  <si>
    <t>J.BLANCO</t>
  </si>
  <si>
    <t>NOMBRE</t>
  </si>
  <si>
    <t>ANDUEZA, Íñigo</t>
  </si>
  <si>
    <t>XL</t>
  </si>
  <si>
    <t>M</t>
  </si>
  <si>
    <t>GRIJALVO</t>
  </si>
  <si>
    <t>L</t>
  </si>
  <si>
    <t xml:space="preserve">M </t>
  </si>
  <si>
    <t>2XL</t>
  </si>
  <si>
    <t>3XL</t>
  </si>
  <si>
    <t>S</t>
  </si>
  <si>
    <t>VICTOR B.</t>
  </si>
  <si>
    <t>EN VERDE LOS QUE YA HAN PAGADO</t>
  </si>
  <si>
    <t>DANI R.</t>
  </si>
  <si>
    <t>ÁLVARO M.R.</t>
  </si>
  <si>
    <t>L (con Nombre)</t>
  </si>
  <si>
    <t>XL (con Nombre)</t>
  </si>
  <si>
    <t>Normal (Azul entero)</t>
  </si>
  <si>
    <t>Ajustado (Con raya amarilla)</t>
  </si>
  <si>
    <t>M (con Nombre)</t>
  </si>
  <si>
    <t>TORNEOS FEDERADOS</t>
  </si>
  <si>
    <t>Federado AÑOS ANTERIORES</t>
  </si>
  <si>
    <t>Federado 2017</t>
  </si>
  <si>
    <t>Federado 2018</t>
  </si>
  <si>
    <t>MARTÍNEZ, José Antonio</t>
  </si>
  <si>
    <t>RAQUETERO DEL CLUB</t>
  </si>
  <si>
    <t>OPEN BURGOS</t>
  </si>
  <si>
    <t>Mochila</t>
  </si>
  <si>
    <t>Raquetero (x12)</t>
  </si>
  <si>
    <t>Raquetero (x6)</t>
  </si>
  <si>
    <t>ROMÁN, Álvaro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</si>
</sst>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6100"/>
      <name val="Calibri"/>
      <family val="2"/>
      <scheme val="minor"/>
    </font>
    <font>
      <sz val="12"/>
      <color theme="1"/>
      <name val="Calibri"/>
      <family val="2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/>
    <xf numFmtId="0" fontId="0" fillId="0" borderId="4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9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6" xfId="0" applyNumberFormat="1" applyFill="1" applyBorder="1" applyAlignment="1">
      <alignment horizontal="center" vertical="center"/>
    </xf>
    <xf numFmtId="9" fontId="0" fillId="0" borderId="21" xfId="0" applyNumberFormat="1" applyFill="1" applyBorder="1" applyAlignment="1">
      <alignment horizontal="center" vertical="center"/>
    </xf>
    <xf numFmtId="164" fontId="0" fillId="0" borderId="32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4" xfId="0" applyNumberForma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22" xfId="0" applyNumberFormat="1" applyFill="1" applyBorder="1" applyAlignment="1">
      <alignment horizontal="center" vertical="center"/>
    </xf>
    <xf numFmtId="164" fontId="0" fillId="0" borderId="29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/>
    </xf>
    <xf numFmtId="0" fontId="6" fillId="2" borderId="21" xfId="1" applyFont="1" applyBorder="1" applyAlignment="1">
      <alignment horizontal="center" vertical="center"/>
    </xf>
    <xf numFmtId="164" fontId="6" fillId="2" borderId="21" xfId="1" applyNumberFormat="1" applyFont="1" applyBorder="1" applyAlignment="1">
      <alignment horizontal="center" vertical="center"/>
    </xf>
    <xf numFmtId="164" fontId="6" fillId="2" borderId="47" xfId="1" applyNumberFormat="1" applyFont="1" applyBorder="1" applyAlignment="1">
      <alignment horizontal="center" vertical="center"/>
    </xf>
    <xf numFmtId="0" fontId="6" fillId="2" borderId="52" xfId="1" applyFont="1" applyBorder="1" applyAlignment="1">
      <alignment horizontal="center" vertical="center"/>
    </xf>
    <xf numFmtId="164" fontId="6" fillId="2" borderId="52" xfId="1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6" fillId="2" borderId="3" xfId="1" applyFont="1" applyBorder="1" applyAlignment="1">
      <alignment vertical="center"/>
    </xf>
    <xf numFmtId="0" fontId="6" fillId="2" borderId="38" xfId="1" applyFont="1" applyBorder="1" applyAlignment="1">
      <alignment vertical="center"/>
    </xf>
    <xf numFmtId="0" fontId="6" fillId="2" borderId="39" xfId="1" applyFont="1" applyBorder="1" applyAlignment="1">
      <alignment vertical="center"/>
    </xf>
    <xf numFmtId="0" fontId="6" fillId="2" borderId="1" xfId="1" applyFont="1" applyBorder="1" applyAlignment="1">
      <alignment vertical="center"/>
    </xf>
    <xf numFmtId="0" fontId="6" fillId="2" borderId="0" xfId="1" applyFont="1"/>
    <xf numFmtId="164" fontId="6" fillId="2" borderId="48" xfId="1" applyNumberFormat="1" applyFont="1" applyBorder="1" applyAlignment="1">
      <alignment horizontal="center" vertical="center"/>
    </xf>
    <xf numFmtId="164" fontId="6" fillId="2" borderId="53" xfId="1" applyNumberFormat="1" applyFont="1" applyBorder="1" applyAlignment="1">
      <alignment horizontal="center" vertical="center"/>
    </xf>
    <xf numFmtId="164" fontId="0" fillId="0" borderId="0" xfId="0" applyNumberFormat="1" applyFill="1"/>
    <xf numFmtId="0" fontId="0" fillId="0" borderId="39" xfId="0" applyFill="1" applyBorder="1"/>
    <xf numFmtId="0" fontId="0" fillId="0" borderId="36" xfId="0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9" fontId="0" fillId="0" borderId="28" xfId="0" applyNumberFormat="1" applyFill="1" applyBorder="1" applyAlignment="1">
      <alignment horizontal="center" vertical="center"/>
    </xf>
    <xf numFmtId="9" fontId="0" fillId="0" borderId="58" xfId="0" applyNumberFormat="1" applyFill="1" applyBorder="1" applyAlignment="1">
      <alignment horizontal="center" vertical="center"/>
    </xf>
    <xf numFmtId="164" fontId="0" fillId="0" borderId="27" xfId="0" applyNumberFormat="1" applyFill="1" applyBorder="1" applyAlignment="1">
      <alignment horizontal="center" vertical="center"/>
    </xf>
    <xf numFmtId="164" fontId="0" fillId="0" borderId="31" xfId="0" applyNumberForma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2" borderId="54" xfId="1" applyFont="1" applyBorder="1" applyAlignment="1">
      <alignment horizontal="center" vertical="center"/>
    </xf>
    <xf numFmtId="0" fontId="6" fillId="2" borderId="55" xfId="1" applyFont="1" applyBorder="1" applyAlignment="1">
      <alignment horizontal="center" vertical="center"/>
    </xf>
    <xf numFmtId="0" fontId="6" fillId="2" borderId="51" xfId="1" applyFont="1" applyBorder="1" applyAlignment="1">
      <alignment horizontal="center" vertical="center"/>
    </xf>
    <xf numFmtId="164" fontId="6" fillId="2" borderId="51" xfId="1" applyNumberFormat="1" applyFont="1" applyBorder="1" applyAlignment="1">
      <alignment horizontal="center" vertical="center"/>
    </xf>
    <xf numFmtId="0" fontId="6" fillId="2" borderId="44" xfId="1" applyFont="1" applyBorder="1" applyAlignment="1">
      <alignment horizontal="center" vertical="center"/>
    </xf>
    <xf numFmtId="164" fontId="6" fillId="2" borderId="44" xfId="1" applyNumberFormat="1" applyFont="1" applyBorder="1" applyAlignment="1">
      <alignment horizontal="center" vertical="center"/>
    </xf>
    <xf numFmtId="0" fontId="6" fillId="2" borderId="54" xfId="1" applyFont="1" applyBorder="1" applyAlignment="1">
      <alignment horizontal="center"/>
    </xf>
    <xf numFmtId="0" fontId="6" fillId="2" borderId="55" xfId="1" applyFont="1" applyBorder="1" applyAlignment="1">
      <alignment horizontal="center"/>
    </xf>
    <xf numFmtId="164" fontId="6" fillId="2" borderId="50" xfId="1" applyNumberFormat="1" applyFont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center"/>
    </xf>
    <xf numFmtId="164" fontId="6" fillId="2" borderId="37" xfId="1" applyNumberFormat="1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6" fillId="2" borderId="37" xfId="1" applyFont="1" applyBorder="1" applyAlignment="1">
      <alignment horizontal="center" vertical="center"/>
    </xf>
    <xf numFmtId="0" fontId="6" fillId="2" borderId="34" xfId="1" applyFont="1" applyBorder="1" applyAlignment="1">
      <alignment horizontal="center"/>
    </xf>
    <xf numFmtId="0" fontId="6" fillId="2" borderId="33" xfId="1" applyFont="1" applyBorder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164" fontId="6" fillId="2" borderId="54" xfId="1" applyNumberFormat="1" applyFont="1" applyBorder="1" applyAlignment="1">
      <alignment horizontal="center" vertical="center"/>
    </xf>
    <xf numFmtId="164" fontId="6" fillId="2" borderId="55" xfId="1" applyNumberFormat="1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4" fillId="2" borderId="12" xfId="1" applyFont="1" applyBorder="1" applyAlignment="1">
      <alignment horizontal="center" vertical="center"/>
    </xf>
    <xf numFmtId="0" fontId="4" fillId="2" borderId="13" xfId="1" applyFont="1" applyBorder="1" applyAlignment="1">
      <alignment horizontal="center" vertical="center"/>
    </xf>
    <xf numFmtId="0" fontId="4" fillId="2" borderId="14" xfId="1" applyFont="1" applyBorder="1" applyAlignment="1">
      <alignment horizontal="center" vertical="center"/>
    </xf>
    <xf numFmtId="0" fontId="4" fillId="2" borderId="17" xfId="1" applyFont="1" applyBorder="1" applyAlignment="1">
      <alignment horizontal="center" vertical="center"/>
    </xf>
    <xf numFmtId="0" fontId="4" fillId="2" borderId="18" xfId="1" applyFont="1" applyBorder="1" applyAlignment="1">
      <alignment horizontal="center" vertical="center"/>
    </xf>
    <xf numFmtId="0" fontId="4" fillId="2" borderId="40" xfId="1" applyFont="1" applyBorder="1" applyAlignment="1">
      <alignment horizontal="center" vertical="center"/>
    </xf>
    <xf numFmtId="0" fontId="6" fillId="2" borderId="50" xfId="1" applyFont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202381</xdr:colOff>
      <xdr:row>0</xdr:row>
      <xdr:rowOff>73818</xdr:rowOff>
    </xdr:from>
    <xdr:to>
      <xdr:col>1</xdr:col>
      <xdr:colOff>169884</xdr:colOff>
      <xdr:row>1</xdr:row>
      <xdr:rowOff>378618</xdr:rowOff>
    </xdr:to>
    <xdr:pic>
      <xdr:nvPicPr>
        <xdr:cNvPr id="5" name="4 Imagen" descr="logo club squash el ci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81" y="73818"/>
          <a:ext cx="1932034" cy="79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12</xdr:row>
      <xdr:rowOff>0</xdr:rowOff>
    </xdr:from>
    <xdr:to>
      <xdr:col>20</xdr:col>
      <xdr:colOff>304800</xdr:colOff>
      <xdr:row>13</xdr:row>
      <xdr:rowOff>114300</xdr:rowOff>
    </xdr:to>
    <xdr:sp macro="" textlink="">
      <xdr:nvSpPr>
        <xdr:cNvPr id="1025" name="AutoShape 1" descr="Resultado de imagen de babolat"/>
        <xdr:cNvSpPr>
          <a:spLocks noChangeAspect="1" noChangeArrowheads="1"/>
        </xdr:cNvSpPr>
      </xdr:nvSpPr>
      <xdr:spPr bwMode="auto">
        <a:xfrm>
          <a:off x="1304925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583394</xdr:colOff>
      <xdr:row>0</xdr:row>
      <xdr:rowOff>71436</xdr:rowOff>
    </xdr:from>
    <xdr:to>
      <xdr:col>17</xdr:col>
      <xdr:colOff>464331</xdr:colOff>
      <xdr:row>1</xdr:row>
      <xdr:rowOff>437566</xdr:rowOff>
    </xdr:to>
    <xdr:pic>
      <xdr:nvPicPr>
        <xdr:cNvPr id="4" name="3 Imagen" descr="Resultado de imagen de babola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13" y="71436"/>
          <a:ext cx="1702593" cy="85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195604</xdr:colOff>
      <xdr:row>0</xdr:row>
      <xdr:rowOff>95249</xdr:rowOff>
    </xdr:from>
    <xdr:to>
      <xdr:col>19</xdr:col>
      <xdr:colOff>593432</xdr:colOff>
      <xdr:row>1</xdr:row>
      <xdr:rowOff>317385</xdr:rowOff>
    </xdr:to>
    <xdr:pic>
      <xdr:nvPicPr>
        <xdr:cNvPr id="5" name="4 Imagen" descr="logo club squash el ci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854" y="95249"/>
          <a:ext cx="1421766" cy="626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N73"/>
  <sheetViews>
    <sheetView tabSelected="1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29.42578125" customWidth="1"/>
    <col min="2" max="2" width="13.5703125" style="15" customWidth="1"/>
    <col min="3" max="3" width="4.85546875" style="15" customWidth="1"/>
    <col min="4" max="4" width="10.42578125" style="15" customWidth="1"/>
    <col min="5" max="5" width="4.85546875" style="15" customWidth="1"/>
    <col min="6" max="6" width="10.7109375" style="15" customWidth="1"/>
    <col min="7" max="7" width="4.85546875" style="15" customWidth="1"/>
    <col min="8" max="8" width="10.28515625" style="15" customWidth="1"/>
    <col min="9" max="9" width="4.85546875" style="15" customWidth="1"/>
    <col min="10" max="10" width="12.5703125" style="15" customWidth="1"/>
    <col min="11" max="11" width="5.42578125" style="15" customWidth="1"/>
    <col min="12" max="12" width="6.85546875" style="15" customWidth="1"/>
    <col min="13" max="13" width="7.28515625" style="15" customWidth="1"/>
    <col min="14" max="14" width="14.85546875" style="15" customWidth="1"/>
    <col min="15" max="1730" width="9.140625" style="4"/>
  </cols>
  <sheetData>
    <row r="1" spans="1:21" s="4" customFormat="1" ht="38.25" customHeight="1" thickTop="1" x14ac:dyDescent="0.25">
      <c r="A1" s="49" t="s">
        <v>109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</row>
    <row r="2" spans="1:21" s="4" customFormat="1" ht="38.25" customHeight="1" thickBo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21" s="4" customFormat="1" ht="29.25" customHeight="1" thickTop="1" x14ac:dyDescent="0.25">
      <c r="A3" s="55" t="s">
        <v>0</v>
      </c>
      <c r="B3" s="57" t="s">
        <v>105</v>
      </c>
      <c r="C3" s="59" t="s">
        <v>51</v>
      </c>
      <c r="D3" s="57" t="s">
        <v>106</v>
      </c>
      <c r="E3" s="59" t="s">
        <v>51</v>
      </c>
      <c r="F3" s="57" t="s">
        <v>107</v>
      </c>
      <c r="G3" s="59" t="s">
        <v>51</v>
      </c>
      <c r="H3" s="67" t="s">
        <v>110</v>
      </c>
      <c r="I3" s="63" t="s">
        <v>51</v>
      </c>
      <c r="J3" s="67" t="s">
        <v>104</v>
      </c>
      <c r="K3" s="63" t="s">
        <v>51</v>
      </c>
      <c r="L3" s="65" t="s">
        <v>52</v>
      </c>
      <c r="M3" s="61" t="s">
        <v>112</v>
      </c>
      <c r="N3" s="62"/>
      <c r="O3" s="61" t="s">
        <v>113</v>
      </c>
      <c r="P3" s="62"/>
      <c r="Q3" s="61" t="s">
        <v>111</v>
      </c>
      <c r="R3" s="62"/>
    </row>
    <row r="4" spans="1:21" s="4" customFormat="1" ht="29.25" customHeight="1" thickBot="1" x14ac:dyDescent="0.3">
      <c r="A4" s="56"/>
      <c r="B4" s="58"/>
      <c r="C4" s="60"/>
      <c r="D4" s="58"/>
      <c r="E4" s="60"/>
      <c r="F4" s="58"/>
      <c r="G4" s="60"/>
      <c r="H4" s="68"/>
      <c r="I4" s="64"/>
      <c r="J4" s="68"/>
      <c r="K4" s="64"/>
      <c r="L4" s="66"/>
      <c r="M4" s="6" t="s">
        <v>70</v>
      </c>
      <c r="N4" s="7" t="s">
        <v>71</v>
      </c>
      <c r="O4" s="6" t="s">
        <v>70</v>
      </c>
      <c r="P4" s="7" t="s">
        <v>71</v>
      </c>
      <c r="Q4" s="6" t="s">
        <v>70</v>
      </c>
      <c r="R4" s="7" t="s">
        <v>71</v>
      </c>
    </row>
    <row r="5" spans="1:21" s="4" customFormat="1" x14ac:dyDescent="0.25">
      <c r="A5" s="43" t="s">
        <v>20</v>
      </c>
      <c r="B5" s="44" t="s">
        <v>55</v>
      </c>
      <c r="C5" s="45">
        <f>IF(B5="SI",0.1,0)</f>
        <v>0.1</v>
      </c>
      <c r="D5" s="44" t="s">
        <v>55</v>
      </c>
      <c r="E5" s="45">
        <f>IF(D5="SI",0.5,0)</f>
        <v>0.5</v>
      </c>
      <c r="F5" s="44" t="s">
        <v>55</v>
      </c>
      <c r="G5" s="45">
        <f>IF(F5="SI",0.1,0)</f>
        <v>0.1</v>
      </c>
      <c r="H5" s="44" t="s">
        <v>66</v>
      </c>
      <c r="I5" s="45">
        <f>IF(H5="SI",0.1,0)</f>
        <v>0</v>
      </c>
      <c r="J5" s="44" t="s">
        <v>66</v>
      </c>
      <c r="K5" s="45">
        <f>IF(J5="SI",0.1,0)</f>
        <v>0</v>
      </c>
      <c r="L5" s="46">
        <f>+C5+E5+I5+G5+K5</f>
        <v>0.7</v>
      </c>
      <c r="M5" s="47">
        <v>60</v>
      </c>
      <c r="N5" s="48">
        <f t="shared" ref="N5:N28" si="0">M5-M5*L5</f>
        <v>18</v>
      </c>
      <c r="O5" s="47">
        <v>45</v>
      </c>
      <c r="P5" s="48">
        <f>O5-O5*L5</f>
        <v>13.500000000000004</v>
      </c>
      <c r="Q5" s="47">
        <v>25</v>
      </c>
      <c r="R5" s="48">
        <f>Q5-Q5*L5</f>
        <v>7.5</v>
      </c>
    </row>
    <row r="6" spans="1:21" s="4" customFormat="1" x14ac:dyDescent="0.25">
      <c r="A6" s="3" t="s">
        <v>58</v>
      </c>
      <c r="B6" s="8" t="s">
        <v>66</v>
      </c>
      <c r="C6" s="16">
        <f t="shared" ref="C6:C69" si="1">IF(B6="SI",0.1,0)</f>
        <v>0</v>
      </c>
      <c r="D6" s="8" t="s">
        <v>55</v>
      </c>
      <c r="E6" s="16">
        <f>IF(D6="SI",0.5,0)</f>
        <v>0.5</v>
      </c>
      <c r="F6" s="8" t="s">
        <v>66</v>
      </c>
      <c r="G6" s="16">
        <f t="shared" ref="G6:G69" si="2">IF(F6="SI",0.1,0)</f>
        <v>0</v>
      </c>
      <c r="H6" s="8" t="s">
        <v>66</v>
      </c>
      <c r="I6" s="16">
        <f t="shared" ref="I6:I69" si="3">IF(H6="SI",0.1,0)</f>
        <v>0</v>
      </c>
      <c r="J6" s="8" t="s">
        <v>55</v>
      </c>
      <c r="K6" s="16">
        <f t="shared" ref="K6:K69" si="4">IF(J6="SI",0.1,0)</f>
        <v>0.1</v>
      </c>
      <c r="L6" s="17">
        <f>+C6+E6+I6+G6+K6</f>
        <v>0.6</v>
      </c>
      <c r="M6" s="18">
        <f>M5</f>
        <v>60</v>
      </c>
      <c r="N6" s="19">
        <f t="shared" si="0"/>
        <v>24</v>
      </c>
      <c r="O6" s="18">
        <f>O5</f>
        <v>45</v>
      </c>
      <c r="P6" s="19">
        <f>O6-O6*L6</f>
        <v>18</v>
      </c>
      <c r="Q6" s="18">
        <f>Q5</f>
        <v>25</v>
      </c>
      <c r="R6" s="19">
        <f>Q6-Q6*L6</f>
        <v>10</v>
      </c>
    </row>
    <row r="7" spans="1:21" s="4" customFormat="1" x14ac:dyDescent="0.25">
      <c r="A7" s="3" t="s">
        <v>1</v>
      </c>
      <c r="B7" s="8" t="s">
        <v>55</v>
      </c>
      <c r="C7" s="16">
        <f t="shared" si="1"/>
        <v>0.1</v>
      </c>
      <c r="D7" s="8" t="s">
        <v>55</v>
      </c>
      <c r="E7" s="16">
        <f t="shared" ref="E7:E70" si="5">IF(D7="SI",0.5,0)</f>
        <v>0.5</v>
      </c>
      <c r="F7" s="8" t="s">
        <v>55</v>
      </c>
      <c r="G7" s="16">
        <f t="shared" si="2"/>
        <v>0.1</v>
      </c>
      <c r="H7" s="8" t="s">
        <v>55</v>
      </c>
      <c r="I7" s="16">
        <f t="shared" si="3"/>
        <v>0.1</v>
      </c>
      <c r="J7" s="8" t="s">
        <v>55</v>
      </c>
      <c r="K7" s="16">
        <f t="shared" si="4"/>
        <v>0.1</v>
      </c>
      <c r="L7" s="17">
        <f t="shared" ref="L7:L70" si="6">+C7+E7+I7+G7+K7</f>
        <v>0.89999999999999991</v>
      </c>
      <c r="M7" s="18">
        <f>M6</f>
        <v>60</v>
      </c>
      <c r="N7" s="19">
        <f t="shared" si="0"/>
        <v>6.0000000000000071</v>
      </c>
      <c r="O7" s="18">
        <f>O6</f>
        <v>45</v>
      </c>
      <c r="P7" s="19">
        <f t="shared" ref="P7:P70" si="7">O7-O7*L7</f>
        <v>4.5000000000000071</v>
      </c>
      <c r="Q7" s="18">
        <f>Q6</f>
        <v>25</v>
      </c>
      <c r="R7" s="19">
        <f t="shared" ref="R7:R71" si="8">Q7-Q7*L7</f>
        <v>2.5000000000000036</v>
      </c>
    </row>
    <row r="8" spans="1:21" s="4" customFormat="1" x14ac:dyDescent="0.25">
      <c r="A8" s="3" t="s">
        <v>80</v>
      </c>
      <c r="B8" s="8" t="s">
        <v>66</v>
      </c>
      <c r="C8" s="16">
        <f t="shared" si="1"/>
        <v>0</v>
      </c>
      <c r="D8" s="8" t="s">
        <v>66</v>
      </c>
      <c r="E8" s="16">
        <f t="shared" si="5"/>
        <v>0</v>
      </c>
      <c r="F8" s="8" t="s">
        <v>66</v>
      </c>
      <c r="G8" s="16">
        <f t="shared" si="2"/>
        <v>0</v>
      </c>
      <c r="H8" s="8" t="s">
        <v>66</v>
      </c>
      <c r="I8" s="16">
        <f t="shared" si="3"/>
        <v>0</v>
      </c>
      <c r="J8" s="8" t="s">
        <v>66</v>
      </c>
      <c r="K8" s="16">
        <f t="shared" si="4"/>
        <v>0</v>
      </c>
      <c r="L8" s="17">
        <f t="shared" si="6"/>
        <v>0</v>
      </c>
      <c r="M8" s="18">
        <f t="shared" ref="M8:O71" si="9">M7</f>
        <v>60</v>
      </c>
      <c r="N8" s="19">
        <f t="shared" ref="N8" si="10">M8-M8*L8</f>
        <v>60</v>
      </c>
      <c r="O8" s="18">
        <f t="shared" si="9"/>
        <v>45</v>
      </c>
      <c r="P8" s="19">
        <f t="shared" si="7"/>
        <v>45</v>
      </c>
      <c r="Q8" s="18">
        <f t="shared" ref="Q8" si="11">Q7</f>
        <v>25</v>
      </c>
      <c r="R8" s="19">
        <f t="shared" si="8"/>
        <v>25</v>
      </c>
    </row>
    <row r="9" spans="1:21" s="4" customFormat="1" x14ac:dyDescent="0.25">
      <c r="A9" s="3" t="s">
        <v>67</v>
      </c>
      <c r="B9" s="8" t="s">
        <v>66</v>
      </c>
      <c r="C9" s="16">
        <f t="shared" si="1"/>
        <v>0</v>
      </c>
      <c r="D9" s="8" t="s">
        <v>55</v>
      </c>
      <c r="E9" s="16">
        <f t="shared" si="5"/>
        <v>0.5</v>
      </c>
      <c r="F9" s="8" t="s">
        <v>55</v>
      </c>
      <c r="G9" s="16">
        <f t="shared" si="2"/>
        <v>0.1</v>
      </c>
      <c r="H9" s="8" t="s">
        <v>66</v>
      </c>
      <c r="I9" s="16">
        <f t="shared" si="3"/>
        <v>0</v>
      </c>
      <c r="J9" s="8" t="s">
        <v>66</v>
      </c>
      <c r="K9" s="16">
        <f t="shared" si="4"/>
        <v>0</v>
      </c>
      <c r="L9" s="17">
        <f t="shared" si="6"/>
        <v>0.6</v>
      </c>
      <c r="M9" s="18">
        <f t="shared" si="9"/>
        <v>60</v>
      </c>
      <c r="N9" s="19">
        <f t="shared" si="0"/>
        <v>24</v>
      </c>
      <c r="O9" s="18">
        <f t="shared" si="9"/>
        <v>45</v>
      </c>
      <c r="P9" s="19">
        <f t="shared" si="7"/>
        <v>18</v>
      </c>
      <c r="Q9" s="18">
        <f t="shared" ref="Q9" si="12">Q8</f>
        <v>25</v>
      </c>
      <c r="R9" s="19">
        <f t="shared" si="8"/>
        <v>10</v>
      </c>
    </row>
    <row r="10" spans="1:21" s="4" customFormat="1" x14ac:dyDescent="0.25">
      <c r="A10" s="3" t="s">
        <v>38</v>
      </c>
      <c r="B10" s="8" t="s">
        <v>66</v>
      </c>
      <c r="C10" s="16">
        <f t="shared" si="1"/>
        <v>0</v>
      </c>
      <c r="D10" s="8" t="s">
        <v>66</v>
      </c>
      <c r="E10" s="16">
        <f t="shared" si="5"/>
        <v>0</v>
      </c>
      <c r="F10" s="8" t="s">
        <v>66</v>
      </c>
      <c r="G10" s="16">
        <f t="shared" si="2"/>
        <v>0</v>
      </c>
      <c r="H10" s="8" t="s">
        <v>66</v>
      </c>
      <c r="I10" s="16">
        <f t="shared" si="3"/>
        <v>0</v>
      </c>
      <c r="J10" s="8" t="s">
        <v>66</v>
      </c>
      <c r="K10" s="16">
        <f t="shared" si="4"/>
        <v>0</v>
      </c>
      <c r="L10" s="17">
        <f t="shared" si="6"/>
        <v>0</v>
      </c>
      <c r="M10" s="18">
        <f t="shared" si="9"/>
        <v>60</v>
      </c>
      <c r="N10" s="19">
        <f t="shared" si="0"/>
        <v>60</v>
      </c>
      <c r="O10" s="18">
        <f t="shared" si="9"/>
        <v>45</v>
      </c>
      <c r="P10" s="19">
        <f t="shared" si="7"/>
        <v>45</v>
      </c>
      <c r="Q10" s="18">
        <f t="shared" ref="Q10" si="13">Q9</f>
        <v>25</v>
      </c>
      <c r="R10" s="19">
        <f t="shared" si="8"/>
        <v>25</v>
      </c>
    </row>
    <row r="11" spans="1:21" s="4" customFormat="1" x14ac:dyDescent="0.25">
      <c r="A11" s="3" t="s">
        <v>33</v>
      </c>
      <c r="B11" s="8" t="s">
        <v>66</v>
      </c>
      <c r="C11" s="16">
        <f t="shared" si="1"/>
        <v>0</v>
      </c>
      <c r="D11" s="8" t="s">
        <v>66</v>
      </c>
      <c r="E11" s="16">
        <f t="shared" si="5"/>
        <v>0</v>
      </c>
      <c r="F11" s="8" t="s">
        <v>66</v>
      </c>
      <c r="G11" s="16">
        <f t="shared" si="2"/>
        <v>0</v>
      </c>
      <c r="H11" s="8" t="s">
        <v>66</v>
      </c>
      <c r="I11" s="16">
        <f t="shared" si="3"/>
        <v>0</v>
      </c>
      <c r="J11" s="8" t="s">
        <v>66</v>
      </c>
      <c r="K11" s="16">
        <f t="shared" si="4"/>
        <v>0</v>
      </c>
      <c r="L11" s="17">
        <f t="shared" si="6"/>
        <v>0</v>
      </c>
      <c r="M11" s="18">
        <f t="shared" si="9"/>
        <v>60</v>
      </c>
      <c r="N11" s="19">
        <f t="shared" si="0"/>
        <v>60</v>
      </c>
      <c r="O11" s="18">
        <f t="shared" si="9"/>
        <v>45</v>
      </c>
      <c r="P11" s="19">
        <f t="shared" si="7"/>
        <v>45</v>
      </c>
      <c r="Q11" s="18">
        <f t="shared" ref="Q11" si="14">Q10</f>
        <v>25</v>
      </c>
      <c r="R11" s="19">
        <f t="shared" si="8"/>
        <v>25</v>
      </c>
    </row>
    <row r="12" spans="1:21" s="4" customFormat="1" x14ac:dyDescent="0.25">
      <c r="A12" s="3" t="s">
        <v>31</v>
      </c>
      <c r="B12" s="8" t="s">
        <v>66</v>
      </c>
      <c r="C12" s="16">
        <f t="shared" si="1"/>
        <v>0</v>
      </c>
      <c r="D12" s="8" t="s">
        <v>66</v>
      </c>
      <c r="E12" s="16">
        <f t="shared" si="5"/>
        <v>0</v>
      </c>
      <c r="F12" s="8" t="s">
        <v>66</v>
      </c>
      <c r="G12" s="16">
        <f t="shared" si="2"/>
        <v>0</v>
      </c>
      <c r="H12" s="8" t="s">
        <v>66</v>
      </c>
      <c r="I12" s="16">
        <f t="shared" si="3"/>
        <v>0</v>
      </c>
      <c r="J12" s="8" t="s">
        <v>66</v>
      </c>
      <c r="K12" s="16">
        <f t="shared" si="4"/>
        <v>0</v>
      </c>
      <c r="L12" s="17">
        <f t="shared" si="6"/>
        <v>0</v>
      </c>
      <c r="M12" s="18">
        <f t="shared" si="9"/>
        <v>60</v>
      </c>
      <c r="N12" s="19">
        <f t="shared" si="0"/>
        <v>60</v>
      </c>
      <c r="O12" s="18">
        <f t="shared" si="9"/>
        <v>45</v>
      </c>
      <c r="P12" s="19">
        <f t="shared" si="7"/>
        <v>45</v>
      </c>
      <c r="Q12" s="18">
        <f t="shared" ref="Q12" si="15">Q11</f>
        <v>25</v>
      </c>
      <c r="R12" s="19">
        <f t="shared" si="8"/>
        <v>25</v>
      </c>
    </row>
    <row r="13" spans="1:21" s="4" customFormat="1" x14ac:dyDescent="0.25">
      <c r="A13" s="3" t="s">
        <v>64</v>
      </c>
      <c r="B13" s="8" t="s">
        <v>66</v>
      </c>
      <c r="C13" s="16">
        <f t="shared" si="1"/>
        <v>0</v>
      </c>
      <c r="D13" s="8" t="s">
        <v>55</v>
      </c>
      <c r="E13" s="16">
        <f t="shared" si="5"/>
        <v>0.5</v>
      </c>
      <c r="F13" s="8" t="s">
        <v>55</v>
      </c>
      <c r="G13" s="16">
        <f t="shared" si="2"/>
        <v>0.1</v>
      </c>
      <c r="H13" s="8" t="s">
        <v>66</v>
      </c>
      <c r="I13" s="16">
        <f t="shared" si="3"/>
        <v>0</v>
      </c>
      <c r="J13" s="8" t="s">
        <v>55</v>
      </c>
      <c r="K13" s="16">
        <f t="shared" si="4"/>
        <v>0.1</v>
      </c>
      <c r="L13" s="17">
        <f t="shared" si="6"/>
        <v>0.7</v>
      </c>
      <c r="M13" s="18">
        <f t="shared" si="9"/>
        <v>60</v>
      </c>
      <c r="N13" s="19">
        <f t="shared" si="0"/>
        <v>18</v>
      </c>
      <c r="O13" s="18">
        <f t="shared" si="9"/>
        <v>45</v>
      </c>
      <c r="P13" s="19">
        <f t="shared" si="7"/>
        <v>13.500000000000004</v>
      </c>
      <c r="Q13" s="18">
        <f t="shared" ref="Q13" si="16">Q12</f>
        <v>25</v>
      </c>
      <c r="R13" s="19">
        <f t="shared" si="8"/>
        <v>7.5</v>
      </c>
      <c r="U13"/>
    </row>
    <row r="14" spans="1:21" s="4" customFormat="1" x14ac:dyDescent="0.25">
      <c r="A14" s="3" t="s">
        <v>23</v>
      </c>
      <c r="B14" s="8" t="s">
        <v>66</v>
      </c>
      <c r="C14" s="16">
        <f t="shared" si="1"/>
        <v>0</v>
      </c>
      <c r="D14" s="8" t="s">
        <v>66</v>
      </c>
      <c r="E14" s="16">
        <f t="shared" si="5"/>
        <v>0</v>
      </c>
      <c r="F14" s="8" t="s">
        <v>66</v>
      </c>
      <c r="G14" s="16">
        <f t="shared" si="2"/>
        <v>0</v>
      </c>
      <c r="H14" s="8" t="s">
        <v>66</v>
      </c>
      <c r="I14" s="16">
        <f t="shared" si="3"/>
        <v>0</v>
      </c>
      <c r="J14" s="8" t="s">
        <v>66</v>
      </c>
      <c r="K14" s="16">
        <f t="shared" si="4"/>
        <v>0</v>
      </c>
      <c r="L14" s="17">
        <f t="shared" si="6"/>
        <v>0</v>
      </c>
      <c r="M14" s="18">
        <f t="shared" si="9"/>
        <v>60</v>
      </c>
      <c r="N14" s="19">
        <f t="shared" si="0"/>
        <v>60</v>
      </c>
      <c r="O14" s="18">
        <f t="shared" si="9"/>
        <v>45</v>
      </c>
      <c r="P14" s="19">
        <f t="shared" si="7"/>
        <v>45</v>
      </c>
      <c r="Q14" s="18">
        <f t="shared" ref="Q14" si="17">Q13</f>
        <v>25</v>
      </c>
      <c r="R14" s="19">
        <f t="shared" si="8"/>
        <v>25</v>
      </c>
    </row>
    <row r="15" spans="1:21" s="4" customFormat="1" x14ac:dyDescent="0.25">
      <c r="A15" s="3" t="s">
        <v>22</v>
      </c>
      <c r="B15" s="8" t="s">
        <v>66</v>
      </c>
      <c r="C15" s="16">
        <f t="shared" si="1"/>
        <v>0</v>
      </c>
      <c r="D15" s="8" t="s">
        <v>66</v>
      </c>
      <c r="E15" s="16">
        <f t="shared" si="5"/>
        <v>0</v>
      </c>
      <c r="F15" s="8" t="s">
        <v>66</v>
      </c>
      <c r="G15" s="16">
        <f t="shared" si="2"/>
        <v>0</v>
      </c>
      <c r="H15" s="8" t="s">
        <v>66</v>
      </c>
      <c r="I15" s="16">
        <f t="shared" si="3"/>
        <v>0</v>
      </c>
      <c r="J15" s="8" t="s">
        <v>66</v>
      </c>
      <c r="K15" s="16">
        <f t="shared" si="4"/>
        <v>0</v>
      </c>
      <c r="L15" s="17">
        <f t="shared" si="6"/>
        <v>0</v>
      </c>
      <c r="M15" s="18">
        <f t="shared" si="9"/>
        <v>60</v>
      </c>
      <c r="N15" s="19">
        <f t="shared" si="0"/>
        <v>60</v>
      </c>
      <c r="O15" s="18">
        <f t="shared" si="9"/>
        <v>45</v>
      </c>
      <c r="P15" s="19">
        <f t="shared" si="7"/>
        <v>45</v>
      </c>
      <c r="Q15" s="18">
        <f t="shared" ref="Q15" si="18">Q14</f>
        <v>25</v>
      </c>
      <c r="R15" s="19">
        <f t="shared" si="8"/>
        <v>25</v>
      </c>
    </row>
    <row r="16" spans="1:21" s="4" customFormat="1" x14ac:dyDescent="0.25">
      <c r="A16" s="3" t="s">
        <v>63</v>
      </c>
      <c r="B16" s="8" t="s">
        <v>55</v>
      </c>
      <c r="C16" s="16">
        <f t="shared" si="1"/>
        <v>0.1</v>
      </c>
      <c r="D16" s="8" t="s">
        <v>55</v>
      </c>
      <c r="E16" s="16">
        <f t="shared" si="5"/>
        <v>0.5</v>
      </c>
      <c r="F16" s="8" t="s">
        <v>66</v>
      </c>
      <c r="G16" s="16">
        <f t="shared" si="2"/>
        <v>0</v>
      </c>
      <c r="H16" s="8" t="s">
        <v>66</v>
      </c>
      <c r="I16" s="16">
        <f t="shared" si="3"/>
        <v>0</v>
      </c>
      <c r="J16" s="8" t="s">
        <v>55</v>
      </c>
      <c r="K16" s="16">
        <f t="shared" si="4"/>
        <v>0.1</v>
      </c>
      <c r="L16" s="17">
        <f t="shared" si="6"/>
        <v>0.7</v>
      </c>
      <c r="M16" s="18">
        <f t="shared" si="9"/>
        <v>60</v>
      </c>
      <c r="N16" s="19">
        <f t="shared" si="0"/>
        <v>18</v>
      </c>
      <c r="O16" s="18">
        <f t="shared" si="9"/>
        <v>45</v>
      </c>
      <c r="P16" s="19">
        <f t="shared" si="7"/>
        <v>13.500000000000004</v>
      </c>
      <c r="Q16" s="18">
        <f t="shared" ref="Q16" si="19">Q15</f>
        <v>25</v>
      </c>
      <c r="R16" s="19">
        <f t="shared" si="8"/>
        <v>7.5</v>
      </c>
    </row>
    <row r="17" spans="1:18" s="4" customFormat="1" x14ac:dyDescent="0.25">
      <c r="A17" s="3" t="s">
        <v>42</v>
      </c>
      <c r="B17" s="8" t="s">
        <v>66</v>
      </c>
      <c r="C17" s="16">
        <f t="shared" si="1"/>
        <v>0</v>
      </c>
      <c r="D17" s="8" t="s">
        <v>66</v>
      </c>
      <c r="E17" s="16">
        <f t="shared" si="5"/>
        <v>0</v>
      </c>
      <c r="F17" s="8" t="s">
        <v>66</v>
      </c>
      <c r="G17" s="16">
        <f t="shared" si="2"/>
        <v>0</v>
      </c>
      <c r="H17" s="8" t="s">
        <v>66</v>
      </c>
      <c r="I17" s="16">
        <f t="shared" si="3"/>
        <v>0</v>
      </c>
      <c r="J17" s="8" t="s">
        <v>66</v>
      </c>
      <c r="K17" s="16">
        <f t="shared" si="4"/>
        <v>0</v>
      </c>
      <c r="L17" s="17">
        <f t="shared" si="6"/>
        <v>0</v>
      </c>
      <c r="M17" s="18">
        <f t="shared" si="9"/>
        <v>60</v>
      </c>
      <c r="N17" s="19">
        <f t="shared" si="0"/>
        <v>60</v>
      </c>
      <c r="O17" s="18">
        <f t="shared" si="9"/>
        <v>45</v>
      </c>
      <c r="P17" s="19">
        <f t="shared" si="7"/>
        <v>45</v>
      </c>
      <c r="Q17" s="18">
        <f t="shared" ref="Q17" si="20">Q16</f>
        <v>25</v>
      </c>
      <c r="R17" s="19">
        <f t="shared" si="8"/>
        <v>25</v>
      </c>
    </row>
    <row r="18" spans="1:18" s="4" customFormat="1" x14ac:dyDescent="0.25">
      <c r="A18" s="3" t="s">
        <v>9</v>
      </c>
      <c r="B18" s="8" t="s">
        <v>66</v>
      </c>
      <c r="C18" s="16">
        <f t="shared" si="1"/>
        <v>0</v>
      </c>
      <c r="D18" s="8" t="s">
        <v>66</v>
      </c>
      <c r="E18" s="16">
        <f t="shared" si="5"/>
        <v>0</v>
      </c>
      <c r="F18" s="8" t="s">
        <v>55</v>
      </c>
      <c r="G18" s="16">
        <f t="shared" si="2"/>
        <v>0.1</v>
      </c>
      <c r="H18" s="8" t="s">
        <v>66</v>
      </c>
      <c r="I18" s="16">
        <f t="shared" si="3"/>
        <v>0</v>
      </c>
      <c r="J18" s="8" t="s">
        <v>66</v>
      </c>
      <c r="K18" s="16">
        <f t="shared" si="4"/>
        <v>0</v>
      </c>
      <c r="L18" s="17">
        <f t="shared" si="6"/>
        <v>0.1</v>
      </c>
      <c r="M18" s="18">
        <f t="shared" si="9"/>
        <v>60</v>
      </c>
      <c r="N18" s="19">
        <f t="shared" si="0"/>
        <v>54</v>
      </c>
      <c r="O18" s="18">
        <f t="shared" si="9"/>
        <v>45</v>
      </c>
      <c r="P18" s="19">
        <f t="shared" si="7"/>
        <v>40.5</v>
      </c>
      <c r="Q18" s="18">
        <f t="shared" ref="Q18" si="21">Q17</f>
        <v>25</v>
      </c>
      <c r="R18" s="19">
        <f t="shared" si="8"/>
        <v>22.5</v>
      </c>
    </row>
    <row r="19" spans="1:18" s="4" customFormat="1" x14ac:dyDescent="0.25">
      <c r="A19" s="3" t="s">
        <v>14</v>
      </c>
      <c r="B19" s="8" t="s">
        <v>66</v>
      </c>
      <c r="C19" s="16">
        <f t="shared" si="1"/>
        <v>0</v>
      </c>
      <c r="D19" s="8" t="s">
        <v>55</v>
      </c>
      <c r="E19" s="16">
        <f t="shared" si="5"/>
        <v>0.5</v>
      </c>
      <c r="F19" s="8" t="s">
        <v>55</v>
      </c>
      <c r="G19" s="16">
        <f t="shared" si="2"/>
        <v>0.1</v>
      </c>
      <c r="H19" s="8" t="s">
        <v>55</v>
      </c>
      <c r="I19" s="16">
        <f t="shared" si="3"/>
        <v>0.1</v>
      </c>
      <c r="J19" s="8" t="s">
        <v>55</v>
      </c>
      <c r="K19" s="16">
        <f t="shared" si="4"/>
        <v>0.1</v>
      </c>
      <c r="L19" s="17">
        <f t="shared" si="6"/>
        <v>0.79999999999999993</v>
      </c>
      <c r="M19" s="18">
        <f t="shared" si="9"/>
        <v>60</v>
      </c>
      <c r="N19" s="19">
        <f t="shared" si="0"/>
        <v>12.000000000000007</v>
      </c>
      <c r="O19" s="18">
        <f t="shared" si="9"/>
        <v>45</v>
      </c>
      <c r="P19" s="19">
        <f t="shared" si="7"/>
        <v>9</v>
      </c>
      <c r="Q19" s="18">
        <f t="shared" ref="Q19" si="22">Q18</f>
        <v>25</v>
      </c>
      <c r="R19" s="19">
        <f t="shared" si="8"/>
        <v>5</v>
      </c>
    </row>
    <row r="20" spans="1:18" s="4" customFormat="1" x14ac:dyDescent="0.25">
      <c r="A20" s="3" t="s">
        <v>60</v>
      </c>
      <c r="B20" s="8" t="s">
        <v>55</v>
      </c>
      <c r="C20" s="16">
        <f t="shared" si="1"/>
        <v>0.1</v>
      </c>
      <c r="D20" s="8" t="s">
        <v>66</v>
      </c>
      <c r="E20" s="16">
        <f t="shared" si="5"/>
        <v>0</v>
      </c>
      <c r="F20" s="8" t="s">
        <v>66</v>
      </c>
      <c r="G20" s="16">
        <f t="shared" si="2"/>
        <v>0</v>
      </c>
      <c r="H20" s="8" t="s">
        <v>66</v>
      </c>
      <c r="I20" s="16">
        <f t="shared" si="3"/>
        <v>0</v>
      </c>
      <c r="J20" s="8" t="s">
        <v>66</v>
      </c>
      <c r="K20" s="16">
        <f t="shared" si="4"/>
        <v>0</v>
      </c>
      <c r="L20" s="17">
        <f t="shared" si="6"/>
        <v>0.1</v>
      </c>
      <c r="M20" s="18">
        <f t="shared" si="9"/>
        <v>60</v>
      </c>
      <c r="N20" s="19">
        <f t="shared" si="0"/>
        <v>54</v>
      </c>
      <c r="O20" s="18">
        <f t="shared" si="9"/>
        <v>45</v>
      </c>
      <c r="P20" s="19">
        <f t="shared" si="7"/>
        <v>40.5</v>
      </c>
      <c r="Q20" s="18">
        <f t="shared" ref="Q20" si="23">Q19</f>
        <v>25</v>
      </c>
      <c r="R20" s="19">
        <f t="shared" si="8"/>
        <v>22.5</v>
      </c>
    </row>
    <row r="21" spans="1:18" s="4" customFormat="1" x14ac:dyDescent="0.25">
      <c r="A21" s="3" t="s">
        <v>32</v>
      </c>
      <c r="B21" s="8" t="s">
        <v>66</v>
      </c>
      <c r="C21" s="16">
        <f t="shared" si="1"/>
        <v>0</v>
      </c>
      <c r="D21" s="8" t="s">
        <v>66</v>
      </c>
      <c r="E21" s="16">
        <f t="shared" si="5"/>
        <v>0</v>
      </c>
      <c r="F21" s="8" t="s">
        <v>66</v>
      </c>
      <c r="G21" s="16">
        <f t="shared" si="2"/>
        <v>0</v>
      </c>
      <c r="H21" s="8" t="s">
        <v>66</v>
      </c>
      <c r="I21" s="16">
        <f t="shared" si="3"/>
        <v>0</v>
      </c>
      <c r="J21" s="8" t="s">
        <v>66</v>
      </c>
      <c r="K21" s="16">
        <f t="shared" si="4"/>
        <v>0</v>
      </c>
      <c r="L21" s="17">
        <f t="shared" si="6"/>
        <v>0</v>
      </c>
      <c r="M21" s="18">
        <f t="shared" si="9"/>
        <v>60</v>
      </c>
      <c r="N21" s="19">
        <f>M21-M21*L21</f>
        <v>60</v>
      </c>
      <c r="O21" s="18">
        <f t="shared" si="9"/>
        <v>45</v>
      </c>
      <c r="P21" s="19">
        <f t="shared" si="7"/>
        <v>45</v>
      </c>
      <c r="Q21" s="18">
        <f t="shared" ref="Q21" si="24">Q20</f>
        <v>25</v>
      </c>
      <c r="R21" s="19">
        <f t="shared" si="8"/>
        <v>25</v>
      </c>
    </row>
    <row r="22" spans="1:18" s="4" customFormat="1" x14ac:dyDescent="0.25">
      <c r="A22" s="9" t="s">
        <v>72</v>
      </c>
      <c r="B22" s="8" t="s">
        <v>66</v>
      </c>
      <c r="C22" s="16">
        <f t="shared" si="1"/>
        <v>0</v>
      </c>
      <c r="D22" s="8" t="s">
        <v>66</v>
      </c>
      <c r="E22" s="16">
        <f t="shared" si="5"/>
        <v>0</v>
      </c>
      <c r="F22" s="8" t="s">
        <v>66</v>
      </c>
      <c r="G22" s="16">
        <f t="shared" si="2"/>
        <v>0</v>
      </c>
      <c r="H22" s="8" t="s">
        <v>66</v>
      </c>
      <c r="I22" s="16">
        <f t="shared" si="3"/>
        <v>0</v>
      </c>
      <c r="J22" s="8" t="s">
        <v>66</v>
      </c>
      <c r="K22" s="16">
        <f t="shared" si="4"/>
        <v>0</v>
      </c>
      <c r="L22" s="17">
        <f t="shared" si="6"/>
        <v>0</v>
      </c>
      <c r="M22" s="18">
        <f t="shared" si="9"/>
        <v>60</v>
      </c>
      <c r="N22" s="19">
        <f t="shared" ref="N22" si="25">M22-M22*L22</f>
        <v>60</v>
      </c>
      <c r="O22" s="18">
        <f t="shared" si="9"/>
        <v>45</v>
      </c>
      <c r="P22" s="19">
        <f t="shared" si="7"/>
        <v>45</v>
      </c>
      <c r="Q22" s="18">
        <f t="shared" ref="Q22" si="26">Q21</f>
        <v>25</v>
      </c>
      <c r="R22" s="19">
        <f t="shared" si="8"/>
        <v>25</v>
      </c>
    </row>
    <row r="23" spans="1:18" s="4" customFormat="1" x14ac:dyDescent="0.25">
      <c r="A23" s="3" t="s">
        <v>8</v>
      </c>
      <c r="B23" s="8" t="s">
        <v>55</v>
      </c>
      <c r="C23" s="16">
        <f t="shared" si="1"/>
        <v>0.1</v>
      </c>
      <c r="D23" s="8" t="s">
        <v>55</v>
      </c>
      <c r="E23" s="16">
        <f t="shared" si="5"/>
        <v>0.5</v>
      </c>
      <c r="F23" s="8" t="s">
        <v>55</v>
      </c>
      <c r="G23" s="16">
        <f t="shared" si="2"/>
        <v>0.1</v>
      </c>
      <c r="H23" s="8" t="s">
        <v>55</v>
      </c>
      <c r="I23" s="16">
        <f t="shared" si="3"/>
        <v>0.1</v>
      </c>
      <c r="J23" s="8" t="s">
        <v>55</v>
      </c>
      <c r="K23" s="16">
        <f t="shared" si="4"/>
        <v>0.1</v>
      </c>
      <c r="L23" s="17">
        <f t="shared" si="6"/>
        <v>0.89999999999999991</v>
      </c>
      <c r="M23" s="18">
        <f t="shared" si="9"/>
        <v>60</v>
      </c>
      <c r="N23" s="19">
        <f t="shared" si="0"/>
        <v>6.0000000000000071</v>
      </c>
      <c r="O23" s="18">
        <f t="shared" si="9"/>
        <v>45</v>
      </c>
      <c r="P23" s="19">
        <f t="shared" si="7"/>
        <v>4.5000000000000071</v>
      </c>
      <c r="Q23" s="18">
        <f t="shared" ref="Q23" si="27">Q22</f>
        <v>25</v>
      </c>
      <c r="R23" s="19">
        <f t="shared" si="8"/>
        <v>2.5000000000000036</v>
      </c>
    </row>
    <row r="24" spans="1:18" s="4" customFormat="1" x14ac:dyDescent="0.25">
      <c r="A24" s="3" t="s">
        <v>28</v>
      </c>
      <c r="B24" s="8" t="s">
        <v>66</v>
      </c>
      <c r="C24" s="16">
        <f t="shared" si="1"/>
        <v>0</v>
      </c>
      <c r="D24" s="8" t="s">
        <v>66</v>
      </c>
      <c r="E24" s="16">
        <f t="shared" si="5"/>
        <v>0</v>
      </c>
      <c r="F24" s="8" t="s">
        <v>66</v>
      </c>
      <c r="G24" s="16">
        <f t="shared" si="2"/>
        <v>0</v>
      </c>
      <c r="H24" s="8" t="s">
        <v>66</v>
      </c>
      <c r="I24" s="16">
        <f t="shared" si="3"/>
        <v>0</v>
      </c>
      <c r="J24" s="8" t="s">
        <v>66</v>
      </c>
      <c r="K24" s="16">
        <f t="shared" si="4"/>
        <v>0</v>
      </c>
      <c r="L24" s="17">
        <f t="shared" si="6"/>
        <v>0</v>
      </c>
      <c r="M24" s="18">
        <f t="shared" si="9"/>
        <v>60</v>
      </c>
      <c r="N24" s="20">
        <f t="shared" si="0"/>
        <v>60</v>
      </c>
      <c r="O24" s="18">
        <f t="shared" si="9"/>
        <v>45</v>
      </c>
      <c r="P24" s="19">
        <f t="shared" si="7"/>
        <v>45</v>
      </c>
      <c r="Q24" s="18">
        <f t="shared" ref="Q24" si="28">Q23</f>
        <v>25</v>
      </c>
      <c r="R24" s="19">
        <f t="shared" si="8"/>
        <v>25</v>
      </c>
    </row>
    <row r="25" spans="1:18" s="4" customFormat="1" x14ac:dyDescent="0.25">
      <c r="A25" s="10" t="s">
        <v>2</v>
      </c>
      <c r="B25" s="8" t="s">
        <v>55</v>
      </c>
      <c r="C25" s="16">
        <f t="shared" si="1"/>
        <v>0.1</v>
      </c>
      <c r="D25" s="8" t="s">
        <v>55</v>
      </c>
      <c r="E25" s="16">
        <f t="shared" si="5"/>
        <v>0.5</v>
      </c>
      <c r="F25" s="8" t="s">
        <v>55</v>
      </c>
      <c r="G25" s="16">
        <f t="shared" si="2"/>
        <v>0.1</v>
      </c>
      <c r="H25" s="8" t="s">
        <v>66</v>
      </c>
      <c r="I25" s="16">
        <f t="shared" si="3"/>
        <v>0</v>
      </c>
      <c r="J25" s="8" t="s">
        <v>55</v>
      </c>
      <c r="K25" s="16">
        <f t="shared" si="4"/>
        <v>0.1</v>
      </c>
      <c r="L25" s="17">
        <f t="shared" si="6"/>
        <v>0.79999999999999993</v>
      </c>
      <c r="M25" s="18">
        <f t="shared" si="9"/>
        <v>60</v>
      </c>
      <c r="N25" s="20">
        <f t="shared" si="0"/>
        <v>12.000000000000007</v>
      </c>
      <c r="O25" s="18">
        <f t="shared" si="9"/>
        <v>45</v>
      </c>
      <c r="P25" s="19">
        <f t="shared" si="7"/>
        <v>9</v>
      </c>
      <c r="Q25" s="18">
        <f t="shared" ref="Q25" si="29">Q24</f>
        <v>25</v>
      </c>
      <c r="R25" s="19">
        <f t="shared" si="8"/>
        <v>5</v>
      </c>
    </row>
    <row r="26" spans="1:18" s="4" customFormat="1" x14ac:dyDescent="0.25">
      <c r="A26" s="3" t="s">
        <v>10</v>
      </c>
      <c r="B26" s="8" t="s">
        <v>55</v>
      </c>
      <c r="C26" s="16">
        <f t="shared" si="1"/>
        <v>0.1</v>
      </c>
      <c r="D26" s="8" t="s">
        <v>55</v>
      </c>
      <c r="E26" s="16">
        <f t="shared" si="5"/>
        <v>0.5</v>
      </c>
      <c r="F26" s="8" t="s">
        <v>55</v>
      </c>
      <c r="G26" s="16">
        <f t="shared" si="2"/>
        <v>0.1</v>
      </c>
      <c r="H26" s="8" t="s">
        <v>55</v>
      </c>
      <c r="I26" s="16">
        <f t="shared" si="3"/>
        <v>0.1</v>
      </c>
      <c r="J26" s="8" t="s">
        <v>55</v>
      </c>
      <c r="K26" s="16">
        <f t="shared" si="4"/>
        <v>0.1</v>
      </c>
      <c r="L26" s="17">
        <f t="shared" si="6"/>
        <v>0.89999999999999991</v>
      </c>
      <c r="M26" s="18">
        <f t="shared" si="9"/>
        <v>60</v>
      </c>
      <c r="N26" s="20">
        <f t="shared" si="0"/>
        <v>6.0000000000000071</v>
      </c>
      <c r="O26" s="18">
        <f t="shared" si="9"/>
        <v>45</v>
      </c>
      <c r="P26" s="19">
        <f t="shared" si="7"/>
        <v>4.5000000000000071</v>
      </c>
      <c r="Q26" s="18">
        <f t="shared" ref="Q26" si="30">Q25</f>
        <v>25</v>
      </c>
      <c r="R26" s="19">
        <f t="shared" si="8"/>
        <v>2.5000000000000036</v>
      </c>
    </row>
    <row r="27" spans="1:18" s="4" customFormat="1" x14ac:dyDescent="0.25">
      <c r="A27" s="3" t="s">
        <v>62</v>
      </c>
      <c r="B27" s="8" t="s">
        <v>66</v>
      </c>
      <c r="C27" s="16">
        <f t="shared" si="1"/>
        <v>0</v>
      </c>
      <c r="D27" s="8" t="s">
        <v>55</v>
      </c>
      <c r="E27" s="16">
        <f t="shared" si="5"/>
        <v>0.5</v>
      </c>
      <c r="F27" s="8" t="s">
        <v>55</v>
      </c>
      <c r="G27" s="16">
        <f t="shared" si="2"/>
        <v>0.1</v>
      </c>
      <c r="H27" s="8" t="s">
        <v>66</v>
      </c>
      <c r="I27" s="16">
        <f t="shared" si="3"/>
        <v>0</v>
      </c>
      <c r="J27" s="8" t="s">
        <v>66</v>
      </c>
      <c r="K27" s="16">
        <f t="shared" si="4"/>
        <v>0</v>
      </c>
      <c r="L27" s="17">
        <f t="shared" si="6"/>
        <v>0.6</v>
      </c>
      <c r="M27" s="18">
        <f t="shared" si="9"/>
        <v>60</v>
      </c>
      <c r="N27" s="20">
        <f t="shared" si="0"/>
        <v>24</v>
      </c>
      <c r="O27" s="18">
        <f t="shared" si="9"/>
        <v>45</v>
      </c>
      <c r="P27" s="19">
        <f t="shared" si="7"/>
        <v>18</v>
      </c>
      <c r="Q27" s="18">
        <f t="shared" ref="Q27" si="31">Q26</f>
        <v>25</v>
      </c>
      <c r="R27" s="19">
        <f t="shared" si="8"/>
        <v>10</v>
      </c>
    </row>
    <row r="28" spans="1:18" s="4" customFormat="1" x14ac:dyDescent="0.25">
      <c r="A28" s="3" t="s">
        <v>29</v>
      </c>
      <c r="B28" s="8" t="s">
        <v>66</v>
      </c>
      <c r="C28" s="16">
        <f t="shared" si="1"/>
        <v>0</v>
      </c>
      <c r="D28" s="8" t="s">
        <v>66</v>
      </c>
      <c r="E28" s="16">
        <f t="shared" si="5"/>
        <v>0</v>
      </c>
      <c r="F28" s="8" t="s">
        <v>66</v>
      </c>
      <c r="G28" s="16">
        <f t="shared" si="2"/>
        <v>0</v>
      </c>
      <c r="H28" s="8" t="s">
        <v>66</v>
      </c>
      <c r="I28" s="16">
        <f t="shared" si="3"/>
        <v>0</v>
      </c>
      <c r="J28" s="8" t="s">
        <v>66</v>
      </c>
      <c r="K28" s="16">
        <f t="shared" si="4"/>
        <v>0</v>
      </c>
      <c r="L28" s="17">
        <f t="shared" si="6"/>
        <v>0</v>
      </c>
      <c r="M28" s="18">
        <f t="shared" si="9"/>
        <v>60</v>
      </c>
      <c r="N28" s="19">
        <f t="shared" si="0"/>
        <v>60</v>
      </c>
      <c r="O28" s="18">
        <f t="shared" si="9"/>
        <v>45</v>
      </c>
      <c r="P28" s="19">
        <f t="shared" si="7"/>
        <v>45</v>
      </c>
      <c r="Q28" s="18">
        <f t="shared" ref="Q28" si="32">Q27</f>
        <v>25</v>
      </c>
      <c r="R28" s="19">
        <f t="shared" si="8"/>
        <v>25</v>
      </c>
    </row>
    <row r="29" spans="1:18" s="4" customFormat="1" x14ac:dyDescent="0.25">
      <c r="A29" s="12" t="s">
        <v>24</v>
      </c>
      <c r="B29" s="13" t="s">
        <v>66</v>
      </c>
      <c r="C29" s="16">
        <f t="shared" si="1"/>
        <v>0</v>
      </c>
      <c r="D29" s="13" t="s">
        <v>55</v>
      </c>
      <c r="E29" s="16">
        <f t="shared" si="5"/>
        <v>0.5</v>
      </c>
      <c r="F29" s="13" t="s">
        <v>66</v>
      </c>
      <c r="G29" s="16">
        <f t="shared" si="2"/>
        <v>0</v>
      </c>
      <c r="H29" s="13" t="s">
        <v>66</v>
      </c>
      <c r="I29" s="16">
        <f t="shared" si="3"/>
        <v>0</v>
      </c>
      <c r="J29" s="13" t="s">
        <v>55</v>
      </c>
      <c r="K29" s="16">
        <f t="shared" si="4"/>
        <v>0.1</v>
      </c>
      <c r="L29" s="17">
        <f t="shared" si="6"/>
        <v>0.6</v>
      </c>
      <c r="M29" s="18">
        <f t="shared" si="9"/>
        <v>60</v>
      </c>
      <c r="N29" s="20">
        <f>M29-M29*L29</f>
        <v>24</v>
      </c>
      <c r="O29" s="18">
        <f t="shared" si="9"/>
        <v>45</v>
      </c>
      <c r="P29" s="19">
        <f t="shared" si="7"/>
        <v>18</v>
      </c>
      <c r="Q29" s="18">
        <f t="shared" ref="Q29" si="33">Q28</f>
        <v>25</v>
      </c>
      <c r="R29" s="19">
        <f t="shared" si="8"/>
        <v>10</v>
      </c>
    </row>
    <row r="30" spans="1:18" s="4" customFormat="1" x14ac:dyDescent="0.25">
      <c r="A30" s="12" t="s">
        <v>16</v>
      </c>
      <c r="B30" s="13" t="s">
        <v>66</v>
      </c>
      <c r="C30" s="16">
        <f t="shared" si="1"/>
        <v>0</v>
      </c>
      <c r="D30" s="13" t="s">
        <v>55</v>
      </c>
      <c r="E30" s="16">
        <f t="shared" si="5"/>
        <v>0.5</v>
      </c>
      <c r="F30" s="13" t="s">
        <v>55</v>
      </c>
      <c r="G30" s="16">
        <f t="shared" si="2"/>
        <v>0.1</v>
      </c>
      <c r="H30" s="13" t="s">
        <v>66</v>
      </c>
      <c r="I30" s="16">
        <f t="shared" si="3"/>
        <v>0</v>
      </c>
      <c r="J30" s="13" t="s">
        <v>66</v>
      </c>
      <c r="K30" s="16">
        <f t="shared" si="4"/>
        <v>0</v>
      </c>
      <c r="L30" s="17">
        <f t="shared" si="6"/>
        <v>0.6</v>
      </c>
      <c r="M30" s="18">
        <f t="shared" si="9"/>
        <v>60</v>
      </c>
      <c r="N30" s="20">
        <f>M30-M30*L30</f>
        <v>24</v>
      </c>
      <c r="O30" s="18">
        <f t="shared" si="9"/>
        <v>45</v>
      </c>
      <c r="P30" s="19">
        <f t="shared" si="7"/>
        <v>18</v>
      </c>
      <c r="Q30" s="18">
        <f t="shared" ref="Q30" si="34">Q29</f>
        <v>25</v>
      </c>
      <c r="R30" s="19">
        <f t="shared" si="8"/>
        <v>10</v>
      </c>
    </row>
    <row r="31" spans="1:18" s="4" customFormat="1" x14ac:dyDescent="0.25">
      <c r="A31" s="3" t="s">
        <v>6</v>
      </c>
      <c r="B31" s="8" t="s">
        <v>66</v>
      </c>
      <c r="C31" s="16">
        <f t="shared" si="1"/>
        <v>0</v>
      </c>
      <c r="D31" s="8" t="s">
        <v>55</v>
      </c>
      <c r="E31" s="16">
        <f t="shared" si="5"/>
        <v>0.5</v>
      </c>
      <c r="F31" s="8" t="s">
        <v>66</v>
      </c>
      <c r="G31" s="16">
        <f t="shared" si="2"/>
        <v>0</v>
      </c>
      <c r="H31" s="8" t="s">
        <v>66</v>
      </c>
      <c r="I31" s="16">
        <f t="shared" si="3"/>
        <v>0</v>
      </c>
      <c r="J31" s="8" t="s">
        <v>66</v>
      </c>
      <c r="K31" s="16">
        <f t="shared" si="4"/>
        <v>0</v>
      </c>
      <c r="L31" s="17">
        <f t="shared" si="6"/>
        <v>0.5</v>
      </c>
      <c r="M31" s="18">
        <f t="shared" si="9"/>
        <v>60</v>
      </c>
      <c r="N31" s="19">
        <f>M31-M31*L31</f>
        <v>30</v>
      </c>
      <c r="O31" s="18">
        <f t="shared" si="9"/>
        <v>45</v>
      </c>
      <c r="P31" s="19">
        <f t="shared" si="7"/>
        <v>22.5</v>
      </c>
      <c r="Q31" s="18">
        <f t="shared" ref="Q31" si="35">Q30</f>
        <v>25</v>
      </c>
      <c r="R31" s="19">
        <f t="shared" si="8"/>
        <v>12.5</v>
      </c>
    </row>
    <row r="32" spans="1:18" s="4" customFormat="1" x14ac:dyDescent="0.25">
      <c r="A32" s="3" t="s">
        <v>4</v>
      </c>
      <c r="B32" s="8" t="s">
        <v>66</v>
      </c>
      <c r="C32" s="16">
        <f t="shared" si="1"/>
        <v>0</v>
      </c>
      <c r="D32" s="8" t="s">
        <v>66</v>
      </c>
      <c r="E32" s="16">
        <f t="shared" si="5"/>
        <v>0</v>
      </c>
      <c r="F32" s="8" t="s">
        <v>55</v>
      </c>
      <c r="G32" s="16">
        <f t="shared" si="2"/>
        <v>0.1</v>
      </c>
      <c r="H32" s="8" t="s">
        <v>66</v>
      </c>
      <c r="I32" s="16">
        <f t="shared" si="3"/>
        <v>0</v>
      </c>
      <c r="J32" s="8" t="s">
        <v>66</v>
      </c>
      <c r="K32" s="16">
        <f t="shared" si="4"/>
        <v>0</v>
      </c>
      <c r="L32" s="17">
        <f t="shared" si="6"/>
        <v>0.1</v>
      </c>
      <c r="M32" s="18">
        <f t="shared" si="9"/>
        <v>60</v>
      </c>
      <c r="N32" s="19">
        <f>M32-M32*L32</f>
        <v>54</v>
      </c>
      <c r="O32" s="18">
        <f t="shared" si="9"/>
        <v>45</v>
      </c>
      <c r="P32" s="19">
        <f t="shared" si="7"/>
        <v>40.5</v>
      </c>
      <c r="Q32" s="18">
        <f t="shared" ref="Q32" si="36">Q31</f>
        <v>25</v>
      </c>
      <c r="R32" s="19">
        <f t="shared" si="8"/>
        <v>22.5</v>
      </c>
    </row>
    <row r="33" spans="1:18" s="4" customFormat="1" x14ac:dyDescent="0.25">
      <c r="A33" s="3" t="s">
        <v>15</v>
      </c>
      <c r="B33" s="8" t="s">
        <v>66</v>
      </c>
      <c r="C33" s="16">
        <f t="shared" si="1"/>
        <v>0</v>
      </c>
      <c r="D33" s="8" t="s">
        <v>66</v>
      </c>
      <c r="E33" s="16">
        <f t="shared" si="5"/>
        <v>0</v>
      </c>
      <c r="F33" s="8" t="s">
        <v>66</v>
      </c>
      <c r="G33" s="16">
        <f t="shared" si="2"/>
        <v>0</v>
      </c>
      <c r="H33" s="8" t="s">
        <v>66</v>
      </c>
      <c r="I33" s="16">
        <f t="shared" si="3"/>
        <v>0</v>
      </c>
      <c r="J33" s="8" t="s">
        <v>66</v>
      </c>
      <c r="K33" s="16">
        <f t="shared" si="4"/>
        <v>0</v>
      </c>
      <c r="L33" s="17">
        <f t="shared" si="6"/>
        <v>0</v>
      </c>
      <c r="M33" s="18">
        <f t="shared" si="9"/>
        <v>60</v>
      </c>
      <c r="N33" s="19">
        <f t="shared" ref="N33:N52" si="37">M33-M33*L33</f>
        <v>60</v>
      </c>
      <c r="O33" s="18">
        <f t="shared" si="9"/>
        <v>45</v>
      </c>
      <c r="P33" s="19">
        <f t="shared" si="7"/>
        <v>45</v>
      </c>
      <c r="Q33" s="18">
        <f t="shared" ref="Q33" si="38">Q32</f>
        <v>25</v>
      </c>
      <c r="R33" s="19">
        <f t="shared" si="8"/>
        <v>25</v>
      </c>
    </row>
    <row r="34" spans="1:18" s="4" customFormat="1" x14ac:dyDescent="0.25">
      <c r="A34" s="3" t="s">
        <v>13</v>
      </c>
      <c r="B34" s="8" t="s">
        <v>55</v>
      </c>
      <c r="C34" s="16">
        <f t="shared" si="1"/>
        <v>0.1</v>
      </c>
      <c r="D34" s="8" t="s">
        <v>55</v>
      </c>
      <c r="E34" s="16">
        <f t="shared" si="5"/>
        <v>0.5</v>
      </c>
      <c r="F34" s="8" t="s">
        <v>55</v>
      </c>
      <c r="G34" s="16">
        <f t="shared" si="2"/>
        <v>0.1</v>
      </c>
      <c r="H34" s="8" t="s">
        <v>66</v>
      </c>
      <c r="I34" s="16">
        <f t="shared" si="3"/>
        <v>0</v>
      </c>
      <c r="J34" s="8" t="s">
        <v>55</v>
      </c>
      <c r="K34" s="16">
        <f t="shared" si="4"/>
        <v>0.1</v>
      </c>
      <c r="L34" s="17">
        <f t="shared" si="6"/>
        <v>0.79999999999999993</v>
      </c>
      <c r="M34" s="18">
        <f t="shared" si="9"/>
        <v>60</v>
      </c>
      <c r="N34" s="19">
        <f t="shared" si="37"/>
        <v>12.000000000000007</v>
      </c>
      <c r="O34" s="18">
        <f t="shared" si="9"/>
        <v>45</v>
      </c>
      <c r="P34" s="19">
        <f t="shared" si="7"/>
        <v>9</v>
      </c>
      <c r="Q34" s="18">
        <f t="shared" ref="Q34" si="39">Q33</f>
        <v>25</v>
      </c>
      <c r="R34" s="19">
        <f t="shared" si="8"/>
        <v>5</v>
      </c>
    </row>
    <row r="35" spans="1:18" s="4" customFormat="1" x14ac:dyDescent="0.25">
      <c r="A35" s="3" t="s">
        <v>26</v>
      </c>
      <c r="B35" s="8" t="s">
        <v>66</v>
      </c>
      <c r="C35" s="16">
        <f t="shared" si="1"/>
        <v>0</v>
      </c>
      <c r="D35" s="8" t="s">
        <v>66</v>
      </c>
      <c r="E35" s="16">
        <f t="shared" si="5"/>
        <v>0</v>
      </c>
      <c r="F35" s="8" t="s">
        <v>66</v>
      </c>
      <c r="G35" s="16">
        <f t="shared" si="2"/>
        <v>0</v>
      </c>
      <c r="H35" s="8" t="s">
        <v>66</v>
      </c>
      <c r="I35" s="16">
        <f t="shared" si="3"/>
        <v>0</v>
      </c>
      <c r="J35" s="8" t="s">
        <v>66</v>
      </c>
      <c r="K35" s="16">
        <f t="shared" si="4"/>
        <v>0</v>
      </c>
      <c r="L35" s="17">
        <f t="shared" si="6"/>
        <v>0</v>
      </c>
      <c r="M35" s="18">
        <f t="shared" si="9"/>
        <v>60</v>
      </c>
      <c r="N35" s="19">
        <f t="shared" si="37"/>
        <v>60</v>
      </c>
      <c r="O35" s="18">
        <f t="shared" si="9"/>
        <v>45</v>
      </c>
      <c r="P35" s="19">
        <f t="shared" si="7"/>
        <v>45</v>
      </c>
      <c r="Q35" s="18">
        <f t="shared" ref="Q35" si="40">Q34</f>
        <v>25</v>
      </c>
      <c r="R35" s="19">
        <f t="shared" si="8"/>
        <v>25</v>
      </c>
    </row>
    <row r="36" spans="1:18" s="4" customFormat="1" x14ac:dyDescent="0.25">
      <c r="A36" s="3" t="s">
        <v>40</v>
      </c>
      <c r="B36" s="8" t="s">
        <v>66</v>
      </c>
      <c r="C36" s="16">
        <f t="shared" si="1"/>
        <v>0</v>
      </c>
      <c r="D36" s="8" t="s">
        <v>66</v>
      </c>
      <c r="E36" s="16">
        <f t="shared" si="5"/>
        <v>0</v>
      </c>
      <c r="F36" s="8" t="s">
        <v>66</v>
      </c>
      <c r="G36" s="16">
        <f t="shared" si="2"/>
        <v>0</v>
      </c>
      <c r="H36" s="8" t="s">
        <v>66</v>
      </c>
      <c r="I36" s="16">
        <f t="shared" si="3"/>
        <v>0</v>
      </c>
      <c r="J36" s="8" t="s">
        <v>66</v>
      </c>
      <c r="K36" s="16">
        <f t="shared" si="4"/>
        <v>0</v>
      </c>
      <c r="L36" s="17">
        <f t="shared" si="6"/>
        <v>0</v>
      </c>
      <c r="M36" s="18">
        <f t="shared" si="9"/>
        <v>60</v>
      </c>
      <c r="N36" s="19">
        <f t="shared" ref="N36" si="41">M36-M36*L36</f>
        <v>60</v>
      </c>
      <c r="O36" s="18">
        <f t="shared" si="9"/>
        <v>45</v>
      </c>
      <c r="P36" s="19">
        <f t="shared" ref="P36" si="42">O36-O36*L36</f>
        <v>45</v>
      </c>
      <c r="Q36" s="18">
        <f t="shared" ref="Q36" si="43">Q35</f>
        <v>25</v>
      </c>
      <c r="R36" s="19">
        <f t="shared" si="8"/>
        <v>25</v>
      </c>
    </row>
    <row r="37" spans="1:18" s="4" customFormat="1" x14ac:dyDescent="0.25">
      <c r="A37" s="3" t="s">
        <v>50</v>
      </c>
      <c r="B37" s="8" t="s">
        <v>66</v>
      </c>
      <c r="C37" s="16">
        <f t="shared" si="1"/>
        <v>0</v>
      </c>
      <c r="D37" s="8" t="s">
        <v>66</v>
      </c>
      <c r="E37" s="16">
        <f t="shared" si="5"/>
        <v>0</v>
      </c>
      <c r="F37" s="8" t="s">
        <v>66</v>
      </c>
      <c r="G37" s="16">
        <f t="shared" si="2"/>
        <v>0</v>
      </c>
      <c r="H37" s="8" t="s">
        <v>66</v>
      </c>
      <c r="I37" s="16">
        <f t="shared" si="3"/>
        <v>0</v>
      </c>
      <c r="J37" s="8" t="s">
        <v>66</v>
      </c>
      <c r="K37" s="16">
        <f t="shared" si="4"/>
        <v>0</v>
      </c>
      <c r="L37" s="17">
        <f t="shared" si="6"/>
        <v>0</v>
      </c>
      <c r="M37" s="18">
        <f t="shared" si="9"/>
        <v>60</v>
      </c>
      <c r="N37" s="19">
        <f t="shared" si="37"/>
        <v>60</v>
      </c>
      <c r="O37" s="18">
        <f t="shared" si="9"/>
        <v>45</v>
      </c>
      <c r="P37" s="19">
        <f t="shared" si="7"/>
        <v>45</v>
      </c>
      <c r="Q37" s="18">
        <f t="shared" ref="Q37" si="44">Q36</f>
        <v>25</v>
      </c>
      <c r="R37" s="19">
        <f t="shared" si="8"/>
        <v>25</v>
      </c>
    </row>
    <row r="38" spans="1:18" s="4" customFormat="1" x14ac:dyDescent="0.25">
      <c r="A38" s="3" t="s">
        <v>47</v>
      </c>
      <c r="B38" s="8" t="s">
        <v>66</v>
      </c>
      <c r="C38" s="16">
        <f t="shared" si="1"/>
        <v>0</v>
      </c>
      <c r="D38" s="8" t="s">
        <v>66</v>
      </c>
      <c r="E38" s="16">
        <f t="shared" si="5"/>
        <v>0</v>
      </c>
      <c r="F38" s="8" t="s">
        <v>66</v>
      </c>
      <c r="G38" s="16">
        <f t="shared" si="2"/>
        <v>0</v>
      </c>
      <c r="H38" s="8" t="s">
        <v>66</v>
      </c>
      <c r="I38" s="16">
        <f t="shared" si="3"/>
        <v>0</v>
      </c>
      <c r="J38" s="8" t="s">
        <v>66</v>
      </c>
      <c r="K38" s="16">
        <f t="shared" si="4"/>
        <v>0</v>
      </c>
      <c r="L38" s="17">
        <f t="shared" si="6"/>
        <v>0</v>
      </c>
      <c r="M38" s="18">
        <f t="shared" si="9"/>
        <v>60</v>
      </c>
      <c r="N38" s="19">
        <f t="shared" si="37"/>
        <v>60</v>
      </c>
      <c r="O38" s="18">
        <f t="shared" si="9"/>
        <v>45</v>
      </c>
      <c r="P38" s="19">
        <f t="shared" si="7"/>
        <v>45</v>
      </c>
      <c r="Q38" s="18">
        <f t="shared" ref="Q38" si="45">Q37</f>
        <v>25</v>
      </c>
      <c r="R38" s="19">
        <f t="shared" si="8"/>
        <v>25</v>
      </c>
    </row>
    <row r="39" spans="1:18" s="4" customFormat="1" x14ac:dyDescent="0.25">
      <c r="A39" s="3" t="s">
        <v>43</v>
      </c>
      <c r="B39" s="8" t="s">
        <v>66</v>
      </c>
      <c r="C39" s="16">
        <f t="shared" si="1"/>
        <v>0</v>
      </c>
      <c r="D39" s="8" t="s">
        <v>66</v>
      </c>
      <c r="E39" s="16">
        <f t="shared" si="5"/>
        <v>0</v>
      </c>
      <c r="F39" s="8" t="s">
        <v>66</v>
      </c>
      <c r="G39" s="16">
        <f t="shared" si="2"/>
        <v>0</v>
      </c>
      <c r="H39" s="8" t="s">
        <v>66</v>
      </c>
      <c r="I39" s="16">
        <f t="shared" si="3"/>
        <v>0</v>
      </c>
      <c r="J39" s="8" t="s">
        <v>66</v>
      </c>
      <c r="K39" s="16">
        <f t="shared" si="4"/>
        <v>0</v>
      </c>
      <c r="L39" s="17">
        <f t="shared" si="6"/>
        <v>0</v>
      </c>
      <c r="M39" s="18">
        <f t="shared" si="9"/>
        <v>60</v>
      </c>
      <c r="N39" s="19">
        <f t="shared" si="37"/>
        <v>60</v>
      </c>
      <c r="O39" s="18">
        <f t="shared" si="9"/>
        <v>45</v>
      </c>
      <c r="P39" s="19">
        <f t="shared" si="7"/>
        <v>45</v>
      </c>
      <c r="Q39" s="18">
        <f t="shared" ref="Q39" si="46">Q38</f>
        <v>25</v>
      </c>
      <c r="R39" s="19">
        <f t="shared" si="8"/>
        <v>25</v>
      </c>
    </row>
    <row r="40" spans="1:18" s="4" customFormat="1" x14ac:dyDescent="0.25">
      <c r="A40" s="3" t="s">
        <v>56</v>
      </c>
      <c r="B40" s="8" t="s">
        <v>66</v>
      </c>
      <c r="C40" s="16">
        <f t="shared" si="1"/>
        <v>0</v>
      </c>
      <c r="D40" s="8" t="s">
        <v>55</v>
      </c>
      <c r="E40" s="16">
        <f t="shared" si="5"/>
        <v>0.5</v>
      </c>
      <c r="F40" s="8" t="s">
        <v>55</v>
      </c>
      <c r="G40" s="16">
        <f t="shared" si="2"/>
        <v>0.1</v>
      </c>
      <c r="H40" s="8" t="s">
        <v>66</v>
      </c>
      <c r="I40" s="16">
        <f t="shared" si="3"/>
        <v>0</v>
      </c>
      <c r="J40" s="8" t="s">
        <v>55</v>
      </c>
      <c r="K40" s="16">
        <f t="shared" si="4"/>
        <v>0.1</v>
      </c>
      <c r="L40" s="17">
        <f t="shared" si="6"/>
        <v>0.7</v>
      </c>
      <c r="M40" s="18">
        <f t="shared" si="9"/>
        <v>60</v>
      </c>
      <c r="N40" s="19">
        <f t="shared" si="37"/>
        <v>18</v>
      </c>
      <c r="O40" s="18">
        <f t="shared" si="9"/>
        <v>45</v>
      </c>
      <c r="P40" s="19">
        <f t="shared" si="7"/>
        <v>13.500000000000004</v>
      </c>
      <c r="Q40" s="18">
        <f t="shared" ref="Q40" si="47">Q39</f>
        <v>25</v>
      </c>
      <c r="R40" s="19">
        <f t="shared" si="8"/>
        <v>7.5</v>
      </c>
    </row>
    <row r="41" spans="1:18" s="4" customFormat="1" x14ac:dyDescent="0.25">
      <c r="A41" s="3" t="s">
        <v>57</v>
      </c>
      <c r="B41" s="8" t="s">
        <v>66</v>
      </c>
      <c r="C41" s="16">
        <f t="shared" si="1"/>
        <v>0</v>
      </c>
      <c r="D41" s="8" t="s">
        <v>55</v>
      </c>
      <c r="E41" s="16">
        <f t="shared" si="5"/>
        <v>0.5</v>
      </c>
      <c r="F41" s="8" t="s">
        <v>55</v>
      </c>
      <c r="G41" s="16">
        <f t="shared" si="2"/>
        <v>0.1</v>
      </c>
      <c r="H41" s="8" t="s">
        <v>66</v>
      </c>
      <c r="I41" s="16">
        <f t="shared" si="3"/>
        <v>0</v>
      </c>
      <c r="J41" s="8" t="s">
        <v>55</v>
      </c>
      <c r="K41" s="16">
        <f t="shared" si="4"/>
        <v>0.1</v>
      </c>
      <c r="L41" s="17">
        <f t="shared" si="6"/>
        <v>0.7</v>
      </c>
      <c r="M41" s="18">
        <f t="shared" si="9"/>
        <v>60</v>
      </c>
      <c r="N41" s="19">
        <f t="shared" si="37"/>
        <v>18</v>
      </c>
      <c r="O41" s="18">
        <f t="shared" si="9"/>
        <v>45</v>
      </c>
      <c r="P41" s="19">
        <f t="shared" si="7"/>
        <v>13.500000000000004</v>
      </c>
      <c r="Q41" s="18">
        <f t="shared" ref="Q41" si="48">Q40</f>
        <v>25</v>
      </c>
      <c r="R41" s="19">
        <f t="shared" si="8"/>
        <v>7.5</v>
      </c>
    </row>
    <row r="42" spans="1:18" s="4" customFormat="1" x14ac:dyDescent="0.25">
      <c r="A42" s="3" t="s">
        <v>54</v>
      </c>
      <c r="B42" s="8" t="s">
        <v>66</v>
      </c>
      <c r="C42" s="16">
        <f t="shared" si="1"/>
        <v>0</v>
      </c>
      <c r="D42" s="8" t="s">
        <v>66</v>
      </c>
      <c r="E42" s="16">
        <f t="shared" si="5"/>
        <v>0</v>
      </c>
      <c r="F42" s="8" t="s">
        <v>66</v>
      </c>
      <c r="G42" s="16">
        <f t="shared" si="2"/>
        <v>0</v>
      </c>
      <c r="H42" s="8" t="s">
        <v>66</v>
      </c>
      <c r="I42" s="16">
        <f t="shared" si="3"/>
        <v>0</v>
      </c>
      <c r="J42" s="8" t="s">
        <v>66</v>
      </c>
      <c r="K42" s="16">
        <f t="shared" si="4"/>
        <v>0</v>
      </c>
      <c r="L42" s="17">
        <f t="shared" si="6"/>
        <v>0</v>
      </c>
      <c r="M42" s="18">
        <f t="shared" si="9"/>
        <v>60</v>
      </c>
      <c r="N42" s="19">
        <f t="shared" si="37"/>
        <v>60</v>
      </c>
      <c r="O42" s="18">
        <f t="shared" si="9"/>
        <v>45</v>
      </c>
      <c r="P42" s="19">
        <f t="shared" si="7"/>
        <v>45</v>
      </c>
      <c r="Q42" s="18">
        <f t="shared" ref="Q42" si="49">Q41</f>
        <v>25</v>
      </c>
      <c r="R42" s="19">
        <f t="shared" si="8"/>
        <v>25</v>
      </c>
    </row>
    <row r="43" spans="1:18" s="4" customFormat="1" x14ac:dyDescent="0.25">
      <c r="A43" s="3" t="s">
        <v>108</v>
      </c>
      <c r="B43" s="8" t="s">
        <v>55</v>
      </c>
      <c r="C43" s="16">
        <f t="shared" si="1"/>
        <v>0.1</v>
      </c>
      <c r="D43" s="8" t="s">
        <v>66</v>
      </c>
      <c r="E43" s="16">
        <f t="shared" si="5"/>
        <v>0</v>
      </c>
      <c r="F43" s="8" t="s">
        <v>55</v>
      </c>
      <c r="G43" s="16">
        <f t="shared" si="2"/>
        <v>0.1</v>
      </c>
      <c r="H43" s="8" t="s">
        <v>66</v>
      </c>
      <c r="I43" s="16">
        <f t="shared" si="3"/>
        <v>0</v>
      </c>
      <c r="J43" s="8" t="s">
        <v>66</v>
      </c>
      <c r="K43" s="16">
        <f t="shared" si="4"/>
        <v>0</v>
      </c>
      <c r="L43" s="17">
        <f t="shared" si="6"/>
        <v>0.2</v>
      </c>
      <c r="M43" s="18">
        <f t="shared" si="9"/>
        <v>60</v>
      </c>
      <c r="N43" s="19">
        <f t="shared" si="37"/>
        <v>48</v>
      </c>
      <c r="O43" s="18">
        <f t="shared" si="9"/>
        <v>45</v>
      </c>
      <c r="P43" s="19">
        <f t="shared" si="7"/>
        <v>36</v>
      </c>
      <c r="Q43" s="18">
        <f t="shared" ref="Q43" si="50">Q42</f>
        <v>25</v>
      </c>
      <c r="R43" s="19">
        <f t="shared" si="8"/>
        <v>20</v>
      </c>
    </row>
    <row r="44" spans="1:18" s="4" customFormat="1" x14ac:dyDescent="0.25">
      <c r="A44" s="3" t="s">
        <v>3</v>
      </c>
      <c r="B44" s="8" t="s">
        <v>55</v>
      </c>
      <c r="C44" s="16">
        <f t="shared" si="1"/>
        <v>0.1</v>
      </c>
      <c r="D44" s="8" t="s">
        <v>55</v>
      </c>
      <c r="E44" s="16">
        <f t="shared" si="5"/>
        <v>0.5</v>
      </c>
      <c r="F44" s="8" t="s">
        <v>55</v>
      </c>
      <c r="G44" s="16">
        <f t="shared" si="2"/>
        <v>0.1</v>
      </c>
      <c r="H44" s="8" t="s">
        <v>55</v>
      </c>
      <c r="I44" s="16">
        <f t="shared" si="3"/>
        <v>0.1</v>
      </c>
      <c r="J44" s="8" t="s">
        <v>55</v>
      </c>
      <c r="K44" s="16">
        <f t="shared" si="4"/>
        <v>0.1</v>
      </c>
      <c r="L44" s="17">
        <f t="shared" si="6"/>
        <v>0.89999999999999991</v>
      </c>
      <c r="M44" s="18">
        <f t="shared" si="9"/>
        <v>60</v>
      </c>
      <c r="N44" s="19">
        <f t="shared" ref="N44" si="51">M44-M44*L44</f>
        <v>6.0000000000000071</v>
      </c>
      <c r="O44" s="18">
        <f t="shared" si="9"/>
        <v>45</v>
      </c>
      <c r="P44" s="19">
        <f t="shared" si="7"/>
        <v>4.5000000000000071</v>
      </c>
      <c r="Q44" s="18">
        <f t="shared" ref="Q44" si="52">Q43</f>
        <v>25</v>
      </c>
      <c r="R44" s="19">
        <f t="shared" si="8"/>
        <v>2.5000000000000036</v>
      </c>
    </row>
    <row r="45" spans="1:18" s="4" customFormat="1" x14ac:dyDescent="0.25">
      <c r="A45" s="3" t="s">
        <v>25</v>
      </c>
      <c r="B45" s="8" t="s">
        <v>55</v>
      </c>
      <c r="C45" s="16">
        <f t="shared" si="1"/>
        <v>0.1</v>
      </c>
      <c r="D45" s="8" t="s">
        <v>66</v>
      </c>
      <c r="E45" s="16">
        <f t="shared" si="5"/>
        <v>0</v>
      </c>
      <c r="F45" s="8" t="s">
        <v>66</v>
      </c>
      <c r="G45" s="16">
        <f t="shared" si="2"/>
        <v>0</v>
      </c>
      <c r="H45" s="8" t="s">
        <v>66</v>
      </c>
      <c r="I45" s="16">
        <f t="shared" si="3"/>
        <v>0</v>
      </c>
      <c r="J45" s="8" t="s">
        <v>66</v>
      </c>
      <c r="K45" s="16">
        <f t="shared" si="4"/>
        <v>0</v>
      </c>
      <c r="L45" s="17">
        <f t="shared" si="6"/>
        <v>0.1</v>
      </c>
      <c r="M45" s="18">
        <f t="shared" si="9"/>
        <v>60</v>
      </c>
      <c r="N45" s="19">
        <f t="shared" si="37"/>
        <v>54</v>
      </c>
      <c r="O45" s="18">
        <f t="shared" si="9"/>
        <v>45</v>
      </c>
      <c r="P45" s="19">
        <f t="shared" si="7"/>
        <v>40.5</v>
      </c>
      <c r="Q45" s="18">
        <f t="shared" ref="Q45" si="53">Q44</f>
        <v>25</v>
      </c>
      <c r="R45" s="19">
        <f t="shared" si="8"/>
        <v>22.5</v>
      </c>
    </row>
    <row r="46" spans="1:18" s="4" customFormat="1" x14ac:dyDescent="0.25">
      <c r="A46" s="3" t="s">
        <v>21</v>
      </c>
      <c r="B46" s="8" t="s">
        <v>66</v>
      </c>
      <c r="C46" s="16">
        <f t="shared" si="1"/>
        <v>0</v>
      </c>
      <c r="D46" s="8" t="s">
        <v>66</v>
      </c>
      <c r="E46" s="16">
        <f t="shared" si="5"/>
        <v>0</v>
      </c>
      <c r="F46" s="8" t="s">
        <v>66</v>
      </c>
      <c r="G46" s="16">
        <f t="shared" si="2"/>
        <v>0</v>
      </c>
      <c r="H46" s="8" t="s">
        <v>66</v>
      </c>
      <c r="I46" s="16">
        <f t="shared" si="3"/>
        <v>0</v>
      </c>
      <c r="J46" s="8" t="s">
        <v>66</v>
      </c>
      <c r="K46" s="16">
        <f t="shared" si="4"/>
        <v>0</v>
      </c>
      <c r="L46" s="17">
        <f t="shared" si="6"/>
        <v>0</v>
      </c>
      <c r="M46" s="18">
        <f t="shared" si="9"/>
        <v>60</v>
      </c>
      <c r="N46" s="19">
        <f t="shared" si="37"/>
        <v>60</v>
      </c>
      <c r="O46" s="18">
        <f t="shared" si="9"/>
        <v>45</v>
      </c>
      <c r="P46" s="19">
        <f t="shared" si="7"/>
        <v>45</v>
      </c>
      <c r="Q46" s="18">
        <f t="shared" ref="Q46" si="54">Q45</f>
        <v>25</v>
      </c>
      <c r="R46" s="19">
        <f t="shared" si="8"/>
        <v>25</v>
      </c>
    </row>
    <row r="47" spans="1:18" s="4" customFormat="1" x14ac:dyDescent="0.25">
      <c r="A47" s="3" t="s">
        <v>34</v>
      </c>
      <c r="B47" s="8" t="s">
        <v>66</v>
      </c>
      <c r="C47" s="16">
        <f t="shared" si="1"/>
        <v>0</v>
      </c>
      <c r="D47" s="8" t="s">
        <v>66</v>
      </c>
      <c r="E47" s="16">
        <f t="shared" si="5"/>
        <v>0</v>
      </c>
      <c r="F47" s="8" t="s">
        <v>66</v>
      </c>
      <c r="G47" s="16">
        <f t="shared" si="2"/>
        <v>0</v>
      </c>
      <c r="H47" s="8" t="s">
        <v>66</v>
      </c>
      <c r="I47" s="16">
        <f t="shared" si="3"/>
        <v>0</v>
      </c>
      <c r="J47" s="8" t="s">
        <v>66</v>
      </c>
      <c r="K47" s="16">
        <f t="shared" si="4"/>
        <v>0</v>
      </c>
      <c r="L47" s="17">
        <f t="shared" si="6"/>
        <v>0</v>
      </c>
      <c r="M47" s="18">
        <f t="shared" si="9"/>
        <v>60</v>
      </c>
      <c r="N47" s="19">
        <f t="shared" si="37"/>
        <v>60</v>
      </c>
      <c r="O47" s="18">
        <f t="shared" si="9"/>
        <v>45</v>
      </c>
      <c r="P47" s="19">
        <f t="shared" si="7"/>
        <v>45</v>
      </c>
      <c r="Q47" s="18">
        <f t="shared" ref="Q47" si="55">Q46</f>
        <v>25</v>
      </c>
      <c r="R47" s="19">
        <f t="shared" si="8"/>
        <v>25</v>
      </c>
    </row>
    <row r="48" spans="1:18" s="4" customFormat="1" x14ac:dyDescent="0.25">
      <c r="A48" s="3" t="s">
        <v>18</v>
      </c>
      <c r="B48" s="8" t="s">
        <v>66</v>
      </c>
      <c r="C48" s="16">
        <f t="shared" si="1"/>
        <v>0</v>
      </c>
      <c r="D48" s="8" t="s">
        <v>55</v>
      </c>
      <c r="E48" s="16">
        <f t="shared" si="5"/>
        <v>0.5</v>
      </c>
      <c r="F48" s="8" t="s">
        <v>55</v>
      </c>
      <c r="G48" s="16">
        <f t="shared" si="2"/>
        <v>0.1</v>
      </c>
      <c r="H48" s="8" t="s">
        <v>66</v>
      </c>
      <c r="I48" s="16">
        <f t="shared" si="3"/>
        <v>0</v>
      </c>
      <c r="J48" s="8" t="s">
        <v>66</v>
      </c>
      <c r="K48" s="16">
        <f t="shared" si="4"/>
        <v>0</v>
      </c>
      <c r="L48" s="17">
        <f t="shared" si="6"/>
        <v>0.6</v>
      </c>
      <c r="M48" s="18">
        <f t="shared" si="9"/>
        <v>60</v>
      </c>
      <c r="N48" s="20">
        <f t="shared" si="37"/>
        <v>24</v>
      </c>
      <c r="O48" s="18">
        <f t="shared" si="9"/>
        <v>45</v>
      </c>
      <c r="P48" s="19">
        <f t="shared" si="7"/>
        <v>18</v>
      </c>
      <c r="Q48" s="18">
        <f t="shared" ref="Q48" si="56">Q47</f>
        <v>25</v>
      </c>
      <c r="R48" s="19">
        <f t="shared" si="8"/>
        <v>10</v>
      </c>
    </row>
    <row r="49" spans="1:18" s="4" customFormat="1" x14ac:dyDescent="0.25">
      <c r="A49" s="3" t="s">
        <v>11</v>
      </c>
      <c r="B49" s="8" t="s">
        <v>55</v>
      </c>
      <c r="C49" s="16">
        <f t="shared" si="1"/>
        <v>0.1</v>
      </c>
      <c r="D49" s="8" t="s">
        <v>55</v>
      </c>
      <c r="E49" s="16">
        <f t="shared" si="5"/>
        <v>0.5</v>
      </c>
      <c r="F49" s="8" t="s">
        <v>55</v>
      </c>
      <c r="G49" s="16">
        <f t="shared" si="2"/>
        <v>0.1</v>
      </c>
      <c r="H49" s="8" t="s">
        <v>55</v>
      </c>
      <c r="I49" s="16">
        <f t="shared" si="3"/>
        <v>0.1</v>
      </c>
      <c r="J49" s="8" t="s">
        <v>55</v>
      </c>
      <c r="K49" s="16">
        <f t="shared" si="4"/>
        <v>0.1</v>
      </c>
      <c r="L49" s="17">
        <f t="shared" si="6"/>
        <v>0.89999999999999991</v>
      </c>
      <c r="M49" s="18">
        <f t="shared" si="9"/>
        <v>60</v>
      </c>
      <c r="N49" s="20">
        <f t="shared" si="37"/>
        <v>6.0000000000000071</v>
      </c>
      <c r="O49" s="18">
        <f t="shared" si="9"/>
        <v>45</v>
      </c>
      <c r="P49" s="19">
        <f t="shared" si="7"/>
        <v>4.5000000000000071</v>
      </c>
      <c r="Q49" s="18">
        <f t="shared" ref="Q49" si="57">Q48</f>
        <v>25</v>
      </c>
      <c r="R49" s="19">
        <f t="shared" si="8"/>
        <v>2.5000000000000036</v>
      </c>
    </row>
    <row r="50" spans="1:18" s="4" customFormat="1" x14ac:dyDescent="0.25">
      <c r="A50" s="3" t="s">
        <v>17</v>
      </c>
      <c r="B50" s="8" t="s">
        <v>66</v>
      </c>
      <c r="C50" s="16">
        <f t="shared" si="1"/>
        <v>0</v>
      </c>
      <c r="D50" s="8" t="s">
        <v>66</v>
      </c>
      <c r="E50" s="16">
        <f t="shared" si="5"/>
        <v>0</v>
      </c>
      <c r="F50" s="8" t="s">
        <v>66</v>
      </c>
      <c r="G50" s="16">
        <f t="shared" si="2"/>
        <v>0</v>
      </c>
      <c r="H50" s="8" t="s">
        <v>66</v>
      </c>
      <c r="I50" s="16">
        <f t="shared" si="3"/>
        <v>0</v>
      </c>
      <c r="J50" s="8" t="s">
        <v>66</v>
      </c>
      <c r="K50" s="16">
        <f t="shared" si="4"/>
        <v>0</v>
      </c>
      <c r="L50" s="17">
        <f t="shared" si="6"/>
        <v>0</v>
      </c>
      <c r="M50" s="18">
        <f t="shared" si="9"/>
        <v>60</v>
      </c>
      <c r="N50" s="20">
        <f t="shared" si="37"/>
        <v>60</v>
      </c>
      <c r="O50" s="18">
        <f t="shared" si="9"/>
        <v>45</v>
      </c>
      <c r="P50" s="19">
        <f t="shared" si="7"/>
        <v>45</v>
      </c>
      <c r="Q50" s="18">
        <f t="shared" ref="Q50" si="58">Q49</f>
        <v>25</v>
      </c>
      <c r="R50" s="19">
        <f t="shared" si="8"/>
        <v>25</v>
      </c>
    </row>
    <row r="51" spans="1:18" s="4" customFormat="1" x14ac:dyDescent="0.25">
      <c r="A51" s="3" t="s">
        <v>45</v>
      </c>
      <c r="B51" s="8" t="s">
        <v>66</v>
      </c>
      <c r="C51" s="16">
        <f t="shared" si="1"/>
        <v>0</v>
      </c>
      <c r="D51" s="8" t="s">
        <v>66</v>
      </c>
      <c r="E51" s="16">
        <f t="shared" si="5"/>
        <v>0</v>
      </c>
      <c r="F51" s="8" t="s">
        <v>66</v>
      </c>
      <c r="G51" s="16">
        <f t="shared" si="2"/>
        <v>0</v>
      </c>
      <c r="H51" s="8" t="s">
        <v>66</v>
      </c>
      <c r="I51" s="16">
        <f t="shared" si="3"/>
        <v>0</v>
      </c>
      <c r="J51" s="8" t="s">
        <v>66</v>
      </c>
      <c r="K51" s="16">
        <f t="shared" si="4"/>
        <v>0</v>
      </c>
      <c r="L51" s="17">
        <f t="shared" si="6"/>
        <v>0</v>
      </c>
      <c r="M51" s="18">
        <f t="shared" si="9"/>
        <v>60</v>
      </c>
      <c r="N51" s="20">
        <f t="shared" si="37"/>
        <v>60</v>
      </c>
      <c r="O51" s="18">
        <f t="shared" si="9"/>
        <v>45</v>
      </c>
      <c r="P51" s="19">
        <f t="shared" si="7"/>
        <v>45</v>
      </c>
      <c r="Q51" s="18">
        <f t="shared" ref="Q51" si="59">Q50</f>
        <v>25</v>
      </c>
      <c r="R51" s="19">
        <f t="shared" si="8"/>
        <v>25</v>
      </c>
    </row>
    <row r="52" spans="1:18" s="4" customFormat="1" x14ac:dyDescent="0.25">
      <c r="A52" s="3" t="s">
        <v>68</v>
      </c>
      <c r="B52" s="8" t="s">
        <v>66</v>
      </c>
      <c r="C52" s="16">
        <f t="shared" si="1"/>
        <v>0</v>
      </c>
      <c r="D52" s="8" t="s">
        <v>66</v>
      </c>
      <c r="E52" s="16">
        <f t="shared" si="5"/>
        <v>0</v>
      </c>
      <c r="F52" s="8" t="s">
        <v>66</v>
      </c>
      <c r="G52" s="16">
        <f t="shared" si="2"/>
        <v>0</v>
      </c>
      <c r="H52" s="8" t="s">
        <v>66</v>
      </c>
      <c r="I52" s="16">
        <f t="shared" si="3"/>
        <v>0</v>
      </c>
      <c r="J52" s="8" t="s">
        <v>66</v>
      </c>
      <c r="K52" s="16">
        <f t="shared" si="4"/>
        <v>0</v>
      </c>
      <c r="L52" s="17">
        <f t="shared" si="6"/>
        <v>0</v>
      </c>
      <c r="M52" s="18">
        <f t="shared" si="9"/>
        <v>60</v>
      </c>
      <c r="N52" s="20">
        <f t="shared" si="37"/>
        <v>60</v>
      </c>
      <c r="O52" s="18">
        <f t="shared" si="9"/>
        <v>45</v>
      </c>
      <c r="P52" s="19">
        <f t="shared" si="7"/>
        <v>45</v>
      </c>
      <c r="Q52" s="18">
        <f t="shared" ref="Q52" si="60">Q51</f>
        <v>25</v>
      </c>
      <c r="R52" s="19">
        <f t="shared" si="8"/>
        <v>25</v>
      </c>
    </row>
    <row r="53" spans="1:18" s="4" customFormat="1" x14ac:dyDescent="0.25">
      <c r="A53" s="12" t="s">
        <v>19</v>
      </c>
      <c r="B53" s="13" t="s">
        <v>66</v>
      </c>
      <c r="C53" s="16">
        <f t="shared" si="1"/>
        <v>0</v>
      </c>
      <c r="D53" s="13" t="s">
        <v>66</v>
      </c>
      <c r="E53" s="16">
        <f t="shared" si="5"/>
        <v>0</v>
      </c>
      <c r="F53" s="13" t="s">
        <v>66</v>
      </c>
      <c r="G53" s="16">
        <f t="shared" si="2"/>
        <v>0</v>
      </c>
      <c r="H53" s="13" t="s">
        <v>66</v>
      </c>
      <c r="I53" s="16">
        <f t="shared" si="3"/>
        <v>0</v>
      </c>
      <c r="J53" s="13" t="s">
        <v>66</v>
      </c>
      <c r="K53" s="16">
        <f t="shared" si="4"/>
        <v>0</v>
      </c>
      <c r="L53" s="17">
        <f t="shared" si="6"/>
        <v>0</v>
      </c>
      <c r="M53" s="18">
        <f t="shared" si="9"/>
        <v>60</v>
      </c>
      <c r="N53" s="20">
        <f>M53-M53*L53</f>
        <v>60</v>
      </c>
      <c r="O53" s="18">
        <f t="shared" si="9"/>
        <v>45</v>
      </c>
      <c r="P53" s="19">
        <f t="shared" si="7"/>
        <v>45</v>
      </c>
      <c r="Q53" s="18">
        <f t="shared" ref="Q53" si="61">Q52</f>
        <v>25</v>
      </c>
      <c r="R53" s="19">
        <f t="shared" si="8"/>
        <v>25</v>
      </c>
    </row>
    <row r="54" spans="1:18" s="4" customFormat="1" x14ac:dyDescent="0.25">
      <c r="A54" s="42" t="s">
        <v>73</v>
      </c>
      <c r="B54" s="13" t="s">
        <v>66</v>
      </c>
      <c r="C54" s="16">
        <f t="shared" si="1"/>
        <v>0</v>
      </c>
      <c r="D54" s="13" t="s">
        <v>66</v>
      </c>
      <c r="E54" s="16">
        <f t="shared" si="5"/>
        <v>0</v>
      </c>
      <c r="F54" s="13" t="s">
        <v>66</v>
      </c>
      <c r="G54" s="16">
        <f t="shared" si="2"/>
        <v>0</v>
      </c>
      <c r="H54" s="13" t="s">
        <v>66</v>
      </c>
      <c r="I54" s="16">
        <f t="shared" si="3"/>
        <v>0</v>
      </c>
      <c r="J54" s="13" t="s">
        <v>66</v>
      </c>
      <c r="K54" s="16">
        <f t="shared" si="4"/>
        <v>0</v>
      </c>
      <c r="L54" s="17">
        <f t="shared" si="6"/>
        <v>0</v>
      </c>
      <c r="M54" s="18">
        <f t="shared" si="9"/>
        <v>60</v>
      </c>
      <c r="N54" s="20">
        <f t="shared" ref="N54:N55" si="62">M54-M54*L54</f>
        <v>60</v>
      </c>
      <c r="O54" s="18">
        <f t="shared" si="9"/>
        <v>45</v>
      </c>
      <c r="P54" s="19">
        <f t="shared" si="7"/>
        <v>45</v>
      </c>
      <c r="Q54" s="18">
        <f t="shared" ref="Q54" si="63">Q53</f>
        <v>25</v>
      </c>
      <c r="R54" s="19">
        <f t="shared" si="8"/>
        <v>25</v>
      </c>
    </row>
    <row r="55" spans="1:18" x14ac:dyDescent="0.25">
      <c r="A55" s="9" t="s">
        <v>74</v>
      </c>
      <c r="B55" s="8" t="s">
        <v>66</v>
      </c>
      <c r="C55" s="16">
        <f t="shared" si="1"/>
        <v>0</v>
      </c>
      <c r="D55" s="8" t="s">
        <v>66</v>
      </c>
      <c r="E55" s="16">
        <f t="shared" si="5"/>
        <v>0</v>
      </c>
      <c r="F55" s="8" t="s">
        <v>66</v>
      </c>
      <c r="G55" s="16">
        <f t="shared" si="2"/>
        <v>0</v>
      </c>
      <c r="H55" s="8" t="s">
        <v>66</v>
      </c>
      <c r="I55" s="16">
        <f t="shared" si="3"/>
        <v>0</v>
      </c>
      <c r="J55" s="8" t="s">
        <v>66</v>
      </c>
      <c r="K55" s="16">
        <f t="shared" si="4"/>
        <v>0</v>
      </c>
      <c r="L55" s="17">
        <f t="shared" si="6"/>
        <v>0</v>
      </c>
      <c r="M55" s="18">
        <f t="shared" si="9"/>
        <v>60</v>
      </c>
      <c r="N55" s="19">
        <f t="shared" si="62"/>
        <v>60</v>
      </c>
      <c r="O55" s="18">
        <f t="shared" si="9"/>
        <v>45</v>
      </c>
      <c r="P55" s="19">
        <f t="shared" si="7"/>
        <v>45</v>
      </c>
      <c r="Q55" s="18">
        <f t="shared" ref="Q55" si="64">Q54</f>
        <v>25</v>
      </c>
      <c r="R55" s="19">
        <f t="shared" si="8"/>
        <v>25</v>
      </c>
    </row>
    <row r="56" spans="1:18" x14ac:dyDescent="0.25">
      <c r="A56" s="3" t="s">
        <v>59</v>
      </c>
      <c r="B56" s="8" t="s">
        <v>55</v>
      </c>
      <c r="C56" s="16">
        <f t="shared" si="1"/>
        <v>0.1</v>
      </c>
      <c r="D56" s="8" t="s">
        <v>55</v>
      </c>
      <c r="E56" s="16">
        <f t="shared" si="5"/>
        <v>0.5</v>
      </c>
      <c r="F56" s="8" t="s">
        <v>66</v>
      </c>
      <c r="G56" s="16">
        <f t="shared" si="2"/>
        <v>0</v>
      </c>
      <c r="H56" s="8" t="s">
        <v>66</v>
      </c>
      <c r="I56" s="16">
        <f t="shared" si="3"/>
        <v>0</v>
      </c>
      <c r="J56" s="8" t="s">
        <v>66</v>
      </c>
      <c r="K56" s="16">
        <f t="shared" si="4"/>
        <v>0</v>
      </c>
      <c r="L56" s="17">
        <f t="shared" si="6"/>
        <v>0.6</v>
      </c>
      <c r="M56" s="18">
        <f t="shared" si="9"/>
        <v>60</v>
      </c>
      <c r="N56" s="19">
        <f>M56-M56*L56</f>
        <v>24</v>
      </c>
      <c r="O56" s="18">
        <f t="shared" si="9"/>
        <v>45</v>
      </c>
      <c r="P56" s="19">
        <f t="shared" si="7"/>
        <v>18</v>
      </c>
      <c r="Q56" s="18">
        <f t="shared" ref="Q56" si="65">Q55</f>
        <v>25</v>
      </c>
      <c r="R56" s="19">
        <f t="shared" si="8"/>
        <v>10</v>
      </c>
    </row>
    <row r="57" spans="1:18" x14ac:dyDescent="0.25">
      <c r="A57" s="3" t="s">
        <v>44</v>
      </c>
      <c r="B57" s="8" t="s">
        <v>66</v>
      </c>
      <c r="C57" s="16">
        <f t="shared" si="1"/>
        <v>0</v>
      </c>
      <c r="D57" s="8" t="s">
        <v>66</v>
      </c>
      <c r="E57" s="16">
        <f t="shared" si="5"/>
        <v>0</v>
      </c>
      <c r="F57" s="8" t="s">
        <v>66</v>
      </c>
      <c r="G57" s="16">
        <f t="shared" si="2"/>
        <v>0</v>
      </c>
      <c r="H57" s="8" t="s">
        <v>66</v>
      </c>
      <c r="I57" s="16">
        <f t="shared" si="3"/>
        <v>0</v>
      </c>
      <c r="J57" s="8" t="s">
        <v>66</v>
      </c>
      <c r="K57" s="16">
        <f t="shared" si="4"/>
        <v>0</v>
      </c>
      <c r="L57" s="17">
        <f t="shared" si="6"/>
        <v>0</v>
      </c>
      <c r="M57" s="18">
        <f t="shared" si="9"/>
        <v>60</v>
      </c>
      <c r="N57" s="19">
        <f t="shared" ref="N57:N72" si="66">M57-M57*L57</f>
        <v>60</v>
      </c>
      <c r="O57" s="18">
        <f t="shared" si="9"/>
        <v>45</v>
      </c>
      <c r="P57" s="19">
        <f t="shared" si="7"/>
        <v>45</v>
      </c>
      <c r="Q57" s="18">
        <f t="shared" ref="Q57" si="67">Q56</f>
        <v>25</v>
      </c>
      <c r="R57" s="19">
        <f t="shared" si="8"/>
        <v>25</v>
      </c>
    </row>
    <row r="58" spans="1:18" x14ac:dyDescent="0.25">
      <c r="A58" s="3" t="s">
        <v>36</v>
      </c>
      <c r="B58" s="8" t="s">
        <v>66</v>
      </c>
      <c r="C58" s="16">
        <f t="shared" si="1"/>
        <v>0</v>
      </c>
      <c r="D58" s="8" t="s">
        <v>66</v>
      </c>
      <c r="E58" s="16">
        <f t="shared" si="5"/>
        <v>0</v>
      </c>
      <c r="F58" s="8" t="s">
        <v>66</v>
      </c>
      <c r="G58" s="16">
        <f t="shared" si="2"/>
        <v>0</v>
      </c>
      <c r="H58" s="8" t="s">
        <v>66</v>
      </c>
      <c r="I58" s="16">
        <f t="shared" si="3"/>
        <v>0</v>
      </c>
      <c r="J58" s="8" t="s">
        <v>66</v>
      </c>
      <c r="K58" s="16">
        <f t="shared" si="4"/>
        <v>0</v>
      </c>
      <c r="L58" s="17">
        <f t="shared" si="6"/>
        <v>0</v>
      </c>
      <c r="M58" s="18">
        <f t="shared" si="9"/>
        <v>60</v>
      </c>
      <c r="N58" s="19">
        <f t="shared" si="66"/>
        <v>60</v>
      </c>
      <c r="O58" s="18">
        <f t="shared" si="9"/>
        <v>45</v>
      </c>
      <c r="P58" s="19">
        <f t="shared" si="7"/>
        <v>45</v>
      </c>
      <c r="Q58" s="18">
        <f t="shared" ref="Q58" si="68">Q57</f>
        <v>25</v>
      </c>
      <c r="R58" s="19">
        <f t="shared" si="8"/>
        <v>25</v>
      </c>
    </row>
    <row r="59" spans="1:18" x14ac:dyDescent="0.25">
      <c r="A59" s="3" t="s">
        <v>41</v>
      </c>
      <c r="B59" s="8" t="s">
        <v>66</v>
      </c>
      <c r="C59" s="16">
        <f t="shared" si="1"/>
        <v>0</v>
      </c>
      <c r="D59" s="8" t="s">
        <v>55</v>
      </c>
      <c r="E59" s="16">
        <f t="shared" si="5"/>
        <v>0.5</v>
      </c>
      <c r="F59" s="8" t="s">
        <v>55</v>
      </c>
      <c r="G59" s="16">
        <f t="shared" si="2"/>
        <v>0.1</v>
      </c>
      <c r="H59" s="8" t="s">
        <v>66</v>
      </c>
      <c r="I59" s="16">
        <f t="shared" si="3"/>
        <v>0</v>
      </c>
      <c r="J59" s="8" t="s">
        <v>66</v>
      </c>
      <c r="K59" s="16">
        <f t="shared" si="4"/>
        <v>0</v>
      </c>
      <c r="L59" s="17">
        <f t="shared" si="6"/>
        <v>0.6</v>
      </c>
      <c r="M59" s="18">
        <f t="shared" si="9"/>
        <v>60</v>
      </c>
      <c r="N59" s="19">
        <f t="shared" si="66"/>
        <v>24</v>
      </c>
      <c r="O59" s="18">
        <f t="shared" si="9"/>
        <v>45</v>
      </c>
      <c r="P59" s="19">
        <f t="shared" si="7"/>
        <v>18</v>
      </c>
      <c r="Q59" s="18">
        <f t="shared" ref="Q59" si="69">Q58</f>
        <v>25</v>
      </c>
      <c r="R59" s="19">
        <f t="shared" si="8"/>
        <v>10</v>
      </c>
    </row>
    <row r="60" spans="1:18" x14ac:dyDescent="0.25">
      <c r="A60" s="3" t="s">
        <v>48</v>
      </c>
      <c r="B60" s="8" t="s">
        <v>66</v>
      </c>
      <c r="C60" s="16">
        <f t="shared" si="1"/>
        <v>0</v>
      </c>
      <c r="D60" s="8" t="s">
        <v>66</v>
      </c>
      <c r="E60" s="16">
        <f t="shared" si="5"/>
        <v>0</v>
      </c>
      <c r="F60" s="8" t="s">
        <v>66</v>
      </c>
      <c r="G60" s="16">
        <f t="shared" si="2"/>
        <v>0</v>
      </c>
      <c r="H60" s="8" t="s">
        <v>66</v>
      </c>
      <c r="I60" s="16">
        <f t="shared" si="3"/>
        <v>0</v>
      </c>
      <c r="J60" s="8" t="s">
        <v>66</v>
      </c>
      <c r="K60" s="16">
        <f t="shared" si="4"/>
        <v>0</v>
      </c>
      <c r="L60" s="17">
        <f t="shared" si="6"/>
        <v>0</v>
      </c>
      <c r="M60" s="18">
        <f t="shared" si="9"/>
        <v>60</v>
      </c>
      <c r="N60" s="19">
        <f t="shared" si="66"/>
        <v>60</v>
      </c>
      <c r="O60" s="18">
        <f t="shared" si="9"/>
        <v>45</v>
      </c>
      <c r="P60" s="19">
        <f t="shared" si="7"/>
        <v>45</v>
      </c>
      <c r="Q60" s="18">
        <f t="shared" ref="Q60" si="70">Q59</f>
        <v>25</v>
      </c>
      <c r="R60" s="19">
        <f t="shared" si="8"/>
        <v>25</v>
      </c>
    </row>
    <row r="61" spans="1:18" x14ac:dyDescent="0.25">
      <c r="A61" s="3" t="s">
        <v>12</v>
      </c>
      <c r="B61" s="8" t="s">
        <v>55</v>
      </c>
      <c r="C61" s="16">
        <f t="shared" si="1"/>
        <v>0.1</v>
      </c>
      <c r="D61" s="8" t="s">
        <v>55</v>
      </c>
      <c r="E61" s="16">
        <f t="shared" si="5"/>
        <v>0.5</v>
      </c>
      <c r="F61" s="8" t="s">
        <v>55</v>
      </c>
      <c r="G61" s="16">
        <f t="shared" si="2"/>
        <v>0.1</v>
      </c>
      <c r="H61" s="8" t="s">
        <v>66</v>
      </c>
      <c r="I61" s="16">
        <f t="shared" si="3"/>
        <v>0</v>
      </c>
      <c r="J61" s="8" t="s">
        <v>66</v>
      </c>
      <c r="K61" s="16">
        <f t="shared" si="4"/>
        <v>0</v>
      </c>
      <c r="L61" s="17">
        <f t="shared" si="6"/>
        <v>0.7</v>
      </c>
      <c r="M61" s="18">
        <f t="shared" si="9"/>
        <v>60</v>
      </c>
      <c r="N61" s="19">
        <f t="shared" si="66"/>
        <v>18</v>
      </c>
      <c r="O61" s="18">
        <f t="shared" si="9"/>
        <v>45</v>
      </c>
      <c r="P61" s="19">
        <f t="shared" si="7"/>
        <v>13.500000000000004</v>
      </c>
      <c r="Q61" s="18">
        <f t="shared" ref="Q61" si="71">Q60</f>
        <v>25</v>
      </c>
      <c r="R61" s="19">
        <f t="shared" si="8"/>
        <v>7.5</v>
      </c>
    </row>
    <row r="62" spans="1:18" x14ac:dyDescent="0.25">
      <c r="A62" s="3" t="s">
        <v>114</v>
      </c>
      <c r="B62" s="8" t="s">
        <v>66</v>
      </c>
      <c r="C62" s="16">
        <f t="shared" ref="C62" si="72">IF(B62="SI",0.1,0)</f>
        <v>0</v>
      </c>
      <c r="D62" s="8" t="s">
        <v>66</v>
      </c>
      <c r="E62" s="16">
        <f t="shared" ref="E62" si="73">IF(D62="SI",0.5,0)</f>
        <v>0</v>
      </c>
      <c r="F62" s="8" t="s">
        <v>66</v>
      </c>
      <c r="G62" s="16">
        <f t="shared" ref="G62" si="74">IF(F62="SI",0.1,0)</f>
        <v>0</v>
      </c>
      <c r="H62" s="8" t="s">
        <v>66</v>
      </c>
      <c r="I62" s="16">
        <f t="shared" ref="I62" si="75">IF(H62="SI",0.1,0)</f>
        <v>0</v>
      </c>
      <c r="J62" s="8" t="s">
        <v>66</v>
      </c>
      <c r="K62" s="16">
        <f t="shared" ref="K62" si="76">IF(J62="SI",0.1,0)</f>
        <v>0</v>
      </c>
      <c r="L62" s="17">
        <f t="shared" ref="L62" si="77">+C62+E62+I62+G62+K62</f>
        <v>0</v>
      </c>
      <c r="M62" s="18">
        <f>M60</f>
        <v>60</v>
      </c>
      <c r="N62" s="19">
        <f t="shared" ref="N62" si="78">M62-M62*L62</f>
        <v>60</v>
      </c>
      <c r="O62" s="18">
        <f>O60</f>
        <v>45</v>
      </c>
      <c r="P62" s="19">
        <f t="shared" ref="P62" si="79">O62-O62*L62</f>
        <v>45</v>
      </c>
      <c r="Q62" s="18">
        <f t="shared" ref="Q62:Q63" si="80">Q60</f>
        <v>25</v>
      </c>
      <c r="R62" s="19">
        <f t="shared" ref="R62" si="81">Q62-Q62*L62</f>
        <v>25</v>
      </c>
    </row>
    <row r="63" spans="1:18" x14ac:dyDescent="0.25">
      <c r="A63" s="3" t="s">
        <v>39</v>
      </c>
      <c r="B63" s="8" t="s">
        <v>66</v>
      </c>
      <c r="C63" s="16">
        <f t="shared" si="1"/>
        <v>0</v>
      </c>
      <c r="D63" s="8" t="s">
        <v>66</v>
      </c>
      <c r="E63" s="16">
        <f t="shared" si="5"/>
        <v>0</v>
      </c>
      <c r="F63" s="8" t="s">
        <v>66</v>
      </c>
      <c r="G63" s="16">
        <f t="shared" si="2"/>
        <v>0</v>
      </c>
      <c r="H63" s="8" t="s">
        <v>66</v>
      </c>
      <c r="I63" s="16">
        <f t="shared" si="3"/>
        <v>0</v>
      </c>
      <c r="J63" s="8" t="s">
        <v>66</v>
      </c>
      <c r="K63" s="16">
        <f t="shared" si="4"/>
        <v>0</v>
      </c>
      <c r="L63" s="17">
        <f t="shared" si="6"/>
        <v>0</v>
      </c>
      <c r="M63" s="18">
        <f>M61</f>
        <v>60</v>
      </c>
      <c r="N63" s="19">
        <f t="shared" si="66"/>
        <v>60</v>
      </c>
      <c r="O63" s="18">
        <f>O61</f>
        <v>45</v>
      </c>
      <c r="P63" s="19">
        <f t="shared" si="7"/>
        <v>45</v>
      </c>
      <c r="Q63" s="18">
        <f t="shared" si="80"/>
        <v>25</v>
      </c>
      <c r="R63" s="19">
        <f t="shared" si="8"/>
        <v>25</v>
      </c>
    </row>
    <row r="64" spans="1:18" x14ac:dyDescent="0.25">
      <c r="A64" s="3" t="s">
        <v>35</v>
      </c>
      <c r="B64" s="8" t="s">
        <v>66</v>
      </c>
      <c r="C64" s="16">
        <f t="shared" si="1"/>
        <v>0</v>
      </c>
      <c r="D64" s="8" t="s">
        <v>66</v>
      </c>
      <c r="E64" s="16">
        <f t="shared" si="5"/>
        <v>0</v>
      </c>
      <c r="F64" s="8" t="s">
        <v>66</v>
      </c>
      <c r="G64" s="16">
        <f t="shared" si="2"/>
        <v>0</v>
      </c>
      <c r="H64" s="8" t="s">
        <v>66</v>
      </c>
      <c r="I64" s="16">
        <f t="shared" si="3"/>
        <v>0</v>
      </c>
      <c r="J64" s="8" t="s">
        <v>66</v>
      </c>
      <c r="K64" s="16">
        <f t="shared" si="4"/>
        <v>0</v>
      </c>
      <c r="L64" s="17">
        <f t="shared" si="6"/>
        <v>0</v>
      </c>
      <c r="M64" s="18">
        <f t="shared" si="9"/>
        <v>60</v>
      </c>
      <c r="N64" s="19">
        <f t="shared" si="66"/>
        <v>60</v>
      </c>
      <c r="O64" s="18">
        <f t="shared" si="9"/>
        <v>45</v>
      </c>
      <c r="P64" s="19">
        <f t="shared" si="7"/>
        <v>45</v>
      </c>
      <c r="Q64" s="18">
        <f t="shared" ref="Q64" si="82">Q63</f>
        <v>25</v>
      </c>
      <c r="R64" s="19">
        <f t="shared" si="8"/>
        <v>25</v>
      </c>
    </row>
    <row r="65" spans="1:18" x14ac:dyDescent="0.25">
      <c r="A65" s="3" t="s">
        <v>30</v>
      </c>
      <c r="B65" s="8" t="s">
        <v>66</v>
      </c>
      <c r="C65" s="16">
        <f t="shared" si="1"/>
        <v>0</v>
      </c>
      <c r="D65" s="8" t="s">
        <v>66</v>
      </c>
      <c r="E65" s="16">
        <f t="shared" si="5"/>
        <v>0</v>
      </c>
      <c r="F65" s="8" t="s">
        <v>66</v>
      </c>
      <c r="G65" s="16">
        <f t="shared" si="2"/>
        <v>0</v>
      </c>
      <c r="H65" s="8" t="s">
        <v>66</v>
      </c>
      <c r="I65" s="16">
        <f t="shared" si="3"/>
        <v>0</v>
      </c>
      <c r="J65" s="8" t="s">
        <v>66</v>
      </c>
      <c r="K65" s="16">
        <f t="shared" si="4"/>
        <v>0</v>
      </c>
      <c r="L65" s="17">
        <f t="shared" si="6"/>
        <v>0</v>
      </c>
      <c r="M65" s="18">
        <f t="shared" si="9"/>
        <v>60</v>
      </c>
      <c r="N65" s="19">
        <f t="shared" si="66"/>
        <v>60</v>
      </c>
      <c r="O65" s="18">
        <f t="shared" si="9"/>
        <v>45</v>
      </c>
      <c r="P65" s="19">
        <f t="shared" si="7"/>
        <v>45</v>
      </c>
      <c r="Q65" s="18">
        <f t="shared" ref="Q65" si="83">Q64</f>
        <v>25</v>
      </c>
      <c r="R65" s="19">
        <f t="shared" si="8"/>
        <v>25</v>
      </c>
    </row>
    <row r="66" spans="1:18" x14ac:dyDescent="0.25">
      <c r="A66" s="3" t="s">
        <v>65</v>
      </c>
      <c r="B66" s="8" t="s">
        <v>66</v>
      </c>
      <c r="C66" s="16">
        <f t="shared" si="1"/>
        <v>0</v>
      </c>
      <c r="D66" s="8" t="s">
        <v>66</v>
      </c>
      <c r="E66" s="16">
        <f t="shared" si="5"/>
        <v>0</v>
      </c>
      <c r="F66" s="8" t="s">
        <v>66</v>
      </c>
      <c r="G66" s="16">
        <f t="shared" si="2"/>
        <v>0</v>
      </c>
      <c r="H66" s="8" t="s">
        <v>66</v>
      </c>
      <c r="I66" s="16">
        <f t="shared" si="3"/>
        <v>0</v>
      </c>
      <c r="J66" s="8" t="s">
        <v>66</v>
      </c>
      <c r="K66" s="16">
        <f t="shared" si="4"/>
        <v>0</v>
      </c>
      <c r="L66" s="17">
        <f t="shared" si="6"/>
        <v>0</v>
      </c>
      <c r="M66" s="18">
        <f t="shared" si="9"/>
        <v>60</v>
      </c>
      <c r="N66" s="19">
        <f t="shared" si="66"/>
        <v>60</v>
      </c>
      <c r="O66" s="18">
        <f t="shared" si="9"/>
        <v>45</v>
      </c>
      <c r="P66" s="19">
        <f t="shared" si="7"/>
        <v>45</v>
      </c>
      <c r="Q66" s="18">
        <f t="shared" ref="Q66" si="84">Q65</f>
        <v>25</v>
      </c>
      <c r="R66" s="19">
        <f t="shared" si="8"/>
        <v>25</v>
      </c>
    </row>
    <row r="67" spans="1:18" x14ac:dyDescent="0.25">
      <c r="A67" s="3" t="s">
        <v>49</v>
      </c>
      <c r="B67" s="8" t="s">
        <v>66</v>
      </c>
      <c r="C67" s="16">
        <f t="shared" si="1"/>
        <v>0</v>
      </c>
      <c r="D67" s="8" t="s">
        <v>66</v>
      </c>
      <c r="E67" s="16">
        <f t="shared" si="5"/>
        <v>0</v>
      </c>
      <c r="F67" s="8" t="s">
        <v>66</v>
      </c>
      <c r="G67" s="16">
        <f t="shared" si="2"/>
        <v>0</v>
      </c>
      <c r="H67" s="8" t="s">
        <v>66</v>
      </c>
      <c r="I67" s="16">
        <f t="shared" si="3"/>
        <v>0</v>
      </c>
      <c r="J67" s="8" t="s">
        <v>66</v>
      </c>
      <c r="K67" s="16">
        <f t="shared" si="4"/>
        <v>0</v>
      </c>
      <c r="L67" s="17">
        <f t="shared" si="6"/>
        <v>0</v>
      </c>
      <c r="M67" s="18">
        <f t="shared" si="9"/>
        <v>60</v>
      </c>
      <c r="N67" s="19">
        <f t="shared" si="66"/>
        <v>60</v>
      </c>
      <c r="O67" s="18">
        <f t="shared" si="9"/>
        <v>45</v>
      </c>
      <c r="P67" s="19">
        <f t="shared" si="7"/>
        <v>45</v>
      </c>
      <c r="Q67" s="18">
        <f t="shared" ref="Q67" si="85">Q66</f>
        <v>25</v>
      </c>
      <c r="R67" s="19">
        <f t="shared" si="8"/>
        <v>25</v>
      </c>
    </row>
    <row r="68" spans="1:18" x14ac:dyDescent="0.25">
      <c r="A68" s="3" t="s">
        <v>61</v>
      </c>
      <c r="B68" s="8" t="s">
        <v>66</v>
      </c>
      <c r="C68" s="16">
        <f t="shared" si="1"/>
        <v>0</v>
      </c>
      <c r="D68" s="8" t="s">
        <v>66</v>
      </c>
      <c r="E68" s="16">
        <f t="shared" si="5"/>
        <v>0</v>
      </c>
      <c r="F68" s="8" t="s">
        <v>66</v>
      </c>
      <c r="G68" s="16">
        <f t="shared" si="2"/>
        <v>0</v>
      </c>
      <c r="H68" s="8" t="s">
        <v>66</v>
      </c>
      <c r="I68" s="16">
        <f t="shared" si="3"/>
        <v>0</v>
      </c>
      <c r="J68" s="8" t="s">
        <v>66</v>
      </c>
      <c r="K68" s="16">
        <f t="shared" si="4"/>
        <v>0</v>
      </c>
      <c r="L68" s="17">
        <f t="shared" si="6"/>
        <v>0</v>
      </c>
      <c r="M68" s="18">
        <f t="shared" si="9"/>
        <v>60</v>
      </c>
      <c r="N68" s="19">
        <f t="shared" si="66"/>
        <v>60</v>
      </c>
      <c r="O68" s="18">
        <f t="shared" si="9"/>
        <v>45</v>
      </c>
      <c r="P68" s="19">
        <f t="shared" si="7"/>
        <v>45</v>
      </c>
      <c r="Q68" s="18">
        <f t="shared" ref="Q68" si="86">Q67</f>
        <v>25</v>
      </c>
      <c r="R68" s="19">
        <f t="shared" si="8"/>
        <v>25</v>
      </c>
    </row>
    <row r="69" spans="1:18" x14ac:dyDescent="0.25">
      <c r="A69" s="3" t="s">
        <v>27</v>
      </c>
      <c r="B69" s="8" t="s">
        <v>66</v>
      </c>
      <c r="C69" s="16">
        <f t="shared" si="1"/>
        <v>0</v>
      </c>
      <c r="D69" s="8" t="s">
        <v>55</v>
      </c>
      <c r="E69" s="16">
        <f t="shared" si="5"/>
        <v>0.5</v>
      </c>
      <c r="F69" s="8" t="s">
        <v>55</v>
      </c>
      <c r="G69" s="16">
        <f t="shared" si="2"/>
        <v>0.1</v>
      </c>
      <c r="H69" s="8" t="s">
        <v>66</v>
      </c>
      <c r="I69" s="16">
        <f t="shared" si="3"/>
        <v>0</v>
      </c>
      <c r="J69" s="8" t="s">
        <v>55</v>
      </c>
      <c r="K69" s="16">
        <f t="shared" si="4"/>
        <v>0.1</v>
      </c>
      <c r="L69" s="17">
        <f t="shared" si="6"/>
        <v>0.7</v>
      </c>
      <c r="M69" s="18">
        <f t="shared" si="9"/>
        <v>60</v>
      </c>
      <c r="N69" s="19">
        <f t="shared" si="66"/>
        <v>18</v>
      </c>
      <c r="O69" s="18">
        <f t="shared" si="9"/>
        <v>45</v>
      </c>
      <c r="P69" s="19">
        <f t="shared" si="7"/>
        <v>13.500000000000004</v>
      </c>
      <c r="Q69" s="18">
        <f t="shared" ref="Q69" si="87">Q68</f>
        <v>25</v>
      </c>
      <c r="R69" s="19">
        <f t="shared" si="8"/>
        <v>7.5</v>
      </c>
    </row>
    <row r="70" spans="1:18" x14ac:dyDescent="0.25">
      <c r="A70" s="3" t="s">
        <v>46</v>
      </c>
      <c r="B70" s="8" t="s">
        <v>66</v>
      </c>
      <c r="C70" s="16">
        <f t="shared" ref="C70:C72" si="88">IF(B70="SI",0.1,0)</f>
        <v>0</v>
      </c>
      <c r="D70" s="8" t="s">
        <v>66</v>
      </c>
      <c r="E70" s="16">
        <f t="shared" si="5"/>
        <v>0</v>
      </c>
      <c r="F70" s="8" t="s">
        <v>66</v>
      </c>
      <c r="G70" s="16">
        <f t="shared" ref="G70:G72" si="89">IF(F70="SI",0.1,0)</f>
        <v>0</v>
      </c>
      <c r="H70" s="8" t="s">
        <v>66</v>
      </c>
      <c r="I70" s="16">
        <f t="shared" ref="I70:I72" si="90">IF(H70="SI",0.1,0)</f>
        <v>0</v>
      </c>
      <c r="J70" s="8" t="s">
        <v>66</v>
      </c>
      <c r="K70" s="16">
        <f t="shared" ref="K70:K72" si="91">IF(J70="SI",0.1,0)</f>
        <v>0</v>
      </c>
      <c r="L70" s="17">
        <f t="shared" si="6"/>
        <v>0</v>
      </c>
      <c r="M70" s="18">
        <f t="shared" si="9"/>
        <v>60</v>
      </c>
      <c r="N70" s="19">
        <f t="shared" si="66"/>
        <v>60</v>
      </c>
      <c r="O70" s="18">
        <f t="shared" si="9"/>
        <v>45</v>
      </c>
      <c r="P70" s="19">
        <f t="shared" si="7"/>
        <v>45</v>
      </c>
      <c r="Q70" s="18">
        <f t="shared" ref="Q70" si="92">Q69</f>
        <v>25</v>
      </c>
      <c r="R70" s="19">
        <f t="shared" si="8"/>
        <v>25</v>
      </c>
    </row>
    <row r="71" spans="1:18" x14ac:dyDescent="0.25">
      <c r="A71" s="3" t="s">
        <v>37</v>
      </c>
      <c r="B71" s="8" t="s">
        <v>66</v>
      </c>
      <c r="C71" s="16">
        <f t="shared" si="88"/>
        <v>0</v>
      </c>
      <c r="D71" s="8" t="s">
        <v>66</v>
      </c>
      <c r="E71" s="16">
        <f t="shared" ref="E71" si="93">IF(D71="SI",0.5,0)</f>
        <v>0</v>
      </c>
      <c r="F71" s="8" t="s">
        <v>66</v>
      </c>
      <c r="G71" s="16">
        <f t="shared" si="89"/>
        <v>0</v>
      </c>
      <c r="H71" s="8" t="s">
        <v>66</v>
      </c>
      <c r="I71" s="16">
        <f t="shared" si="90"/>
        <v>0</v>
      </c>
      <c r="J71" s="8" t="s">
        <v>66</v>
      </c>
      <c r="K71" s="16">
        <f t="shared" si="91"/>
        <v>0</v>
      </c>
      <c r="L71" s="17">
        <f t="shared" ref="L71" si="94">+C71+E71+I71+G71+K71</f>
        <v>0</v>
      </c>
      <c r="M71" s="18">
        <f t="shared" si="9"/>
        <v>60</v>
      </c>
      <c r="N71" s="19">
        <f t="shared" si="66"/>
        <v>60</v>
      </c>
      <c r="O71" s="18">
        <f t="shared" si="9"/>
        <v>45</v>
      </c>
      <c r="P71" s="19">
        <f t="shared" ref="P71" si="95">O71-O71*L71</f>
        <v>45</v>
      </c>
      <c r="Q71" s="18">
        <f t="shared" ref="Q71" si="96">Q70</f>
        <v>25</v>
      </c>
      <c r="R71" s="19">
        <f t="shared" si="8"/>
        <v>25</v>
      </c>
    </row>
    <row r="72" spans="1:18" ht="15.75" thickBot="1" x14ac:dyDescent="0.3">
      <c r="A72" s="5" t="s">
        <v>7</v>
      </c>
      <c r="B72" s="14" t="s">
        <v>55</v>
      </c>
      <c r="C72" s="21">
        <f t="shared" si="88"/>
        <v>0.1</v>
      </c>
      <c r="D72" s="14" t="s">
        <v>55</v>
      </c>
      <c r="E72" s="21">
        <f>IF(D72="SI",0.5,0)</f>
        <v>0.5</v>
      </c>
      <c r="F72" s="14" t="s">
        <v>55</v>
      </c>
      <c r="G72" s="21">
        <f t="shared" si="89"/>
        <v>0.1</v>
      </c>
      <c r="H72" s="14" t="s">
        <v>55</v>
      </c>
      <c r="I72" s="21">
        <f t="shared" si="90"/>
        <v>0.1</v>
      </c>
      <c r="J72" s="14" t="s">
        <v>66</v>
      </c>
      <c r="K72" s="21">
        <f t="shared" si="91"/>
        <v>0</v>
      </c>
      <c r="L72" s="22">
        <f>+C72+E72+I72+G72+K72</f>
        <v>0.79999999999999993</v>
      </c>
      <c r="M72" s="23">
        <f>M71</f>
        <v>60</v>
      </c>
      <c r="N72" s="24">
        <f t="shared" si="66"/>
        <v>12.000000000000007</v>
      </c>
      <c r="O72" s="23">
        <f>O71</f>
        <v>45</v>
      </c>
      <c r="P72" s="24">
        <f>O72-O72*L72</f>
        <v>9</v>
      </c>
      <c r="Q72" s="23">
        <f>Q71</f>
        <v>25</v>
      </c>
      <c r="R72" s="24">
        <f>Q72-Q72*L72</f>
        <v>5</v>
      </c>
    </row>
    <row r="73" spans="1:18" ht="15.75" thickTop="1" x14ac:dyDescent="0.25"/>
  </sheetData>
  <mergeCells count="16">
    <mergeCell ref="A1:R2"/>
    <mergeCell ref="A3:A4"/>
    <mergeCell ref="F3:F4"/>
    <mergeCell ref="G3:G4"/>
    <mergeCell ref="B3:B4"/>
    <mergeCell ref="C3:C4"/>
    <mergeCell ref="D3:D4"/>
    <mergeCell ref="Q3:R3"/>
    <mergeCell ref="K3:K4"/>
    <mergeCell ref="I3:I4"/>
    <mergeCell ref="O3:P3"/>
    <mergeCell ref="E3:E4"/>
    <mergeCell ref="M3:N3"/>
    <mergeCell ref="L3:L4"/>
    <mergeCell ref="J3:J4"/>
    <mergeCell ref="H3:H4"/>
  </mergeCells>
  <pageMargins left="0.7" right="0.7" top="0.75" bottom="0.75" header="0.3" footer="0.3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G51"/>
  <sheetViews>
    <sheetView view="pageLayout" topLeftCell="A27" zoomScale="90" zoomScaleNormal="80" zoomScalePageLayoutView="90" workbookViewId="0">
      <selection activeCell="T44" sqref="T43:U44"/>
    </sheetView>
  </sheetViews>
  <sheetFormatPr baseColWidth="10" defaultColWidth="9.140625" defaultRowHeight="15" x14ac:dyDescent="0.25"/>
  <cols>
    <col min="1" max="1" width="34.5703125" style="1" customWidth="1"/>
    <col min="2" max="9" width="8.5703125" style="2" customWidth="1"/>
    <col min="10" max="10" width="16.140625" style="2" customWidth="1"/>
    <col min="11" max="18" width="8.5703125" style="11" customWidth="1"/>
    <col min="19" max="20" width="12.85546875" style="11" customWidth="1"/>
    <col min="21" max="1723" width="9.140625" style="4"/>
  </cols>
  <sheetData>
    <row r="1" spans="1:21" s="4" customFormat="1" ht="32.25" customHeight="1" thickTop="1" x14ac:dyDescent="0.25">
      <c r="A1" s="49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</row>
    <row r="2" spans="1:21" s="4" customFormat="1" ht="32.25" customHeight="1" thickBo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</row>
    <row r="3" spans="1:21" s="4" customFormat="1" ht="32.25" customHeight="1" thickTop="1" x14ac:dyDescent="0.25">
      <c r="A3" s="93" t="s">
        <v>0</v>
      </c>
      <c r="B3" s="97" t="s">
        <v>75</v>
      </c>
      <c r="C3" s="98"/>
      <c r="D3" s="98"/>
      <c r="E3" s="98"/>
      <c r="F3" s="98" t="s">
        <v>76</v>
      </c>
      <c r="G3" s="98"/>
      <c r="H3" s="98"/>
      <c r="I3" s="98"/>
      <c r="J3" s="101" t="s">
        <v>85</v>
      </c>
      <c r="K3" s="97" t="s">
        <v>75</v>
      </c>
      <c r="L3" s="98"/>
      <c r="M3" s="98"/>
      <c r="N3" s="98"/>
      <c r="O3" s="98" t="s">
        <v>76</v>
      </c>
      <c r="P3" s="98"/>
      <c r="Q3" s="98"/>
      <c r="R3" s="98"/>
      <c r="S3" s="101" t="s">
        <v>85</v>
      </c>
      <c r="T3" s="103" t="s">
        <v>52</v>
      </c>
    </row>
    <row r="4" spans="1:21" s="4" customFormat="1" ht="32.25" customHeight="1" thickBot="1" x14ac:dyDescent="0.3">
      <c r="A4" s="94"/>
      <c r="B4" s="105" t="s">
        <v>69</v>
      </c>
      <c r="C4" s="92"/>
      <c r="D4" s="92" t="s">
        <v>77</v>
      </c>
      <c r="E4" s="92"/>
      <c r="F4" s="95" t="s">
        <v>101</v>
      </c>
      <c r="G4" s="96"/>
      <c r="H4" s="95" t="s">
        <v>102</v>
      </c>
      <c r="I4" s="96"/>
      <c r="J4" s="102"/>
      <c r="K4" s="105" t="s">
        <v>69</v>
      </c>
      <c r="L4" s="92"/>
      <c r="M4" s="92" t="s">
        <v>77</v>
      </c>
      <c r="N4" s="92"/>
      <c r="O4" s="92" t="s">
        <v>78</v>
      </c>
      <c r="P4" s="92"/>
      <c r="Q4" s="92" t="s">
        <v>79</v>
      </c>
      <c r="R4" s="92"/>
      <c r="S4" s="102"/>
      <c r="T4" s="104"/>
    </row>
    <row r="5" spans="1:21" s="4" customFormat="1" ht="16.5" thickTop="1" x14ac:dyDescent="0.25">
      <c r="A5" s="34" t="s">
        <v>58</v>
      </c>
      <c r="B5" s="83"/>
      <c r="C5" s="73"/>
      <c r="D5" s="73">
        <v>12</v>
      </c>
      <c r="E5" s="73"/>
      <c r="F5" s="84"/>
      <c r="G5" s="85"/>
      <c r="H5" s="73">
        <v>12</v>
      </c>
      <c r="I5" s="73"/>
      <c r="J5" s="28"/>
      <c r="K5" s="80"/>
      <c r="L5" s="74"/>
      <c r="M5" s="74">
        <f>Precios!N6</f>
        <v>24</v>
      </c>
      <c r="N5" s="74"/>
      <c r="O5" s="84"/>
      <c r="P5" s="85"/>
      <c r="Q5" s="74" t="e">
        <f>Precios!#REF!</f>
        <v>#REF!</v>
      </c>
      <c r="R5" s="74"/>
      <c r="S5" s="29"/>
      <c r="T5" s="39" t="e">
        <f>SUM(K5:S5)</f>
        <v>#REF!</v>
      </c>
      <c r="U5" s="4">
        <f>21+18</f>
        <v>39</v>
      </c>
    </row>
    <row r="6" spans="1:21" s="4" customFormat="1" ht="15.75" x14ac:dyDescent="0.25">
      <c r="A6" s="34" t="s">
        <v>1</v>
      </c>
      <c r="B6" s="83" t="s">
        <v>90</v>
      </c>
      <c r="C6" s="73"/>
      <c r="D6" s="73"/>
      <c r="E6" s="73"/>
      <c r="F6" s="73" t="s">
        <v>90</v>
      </c>
      <c r="G6" s="73"/>
      <c r="H6" s="73"/>
      <c r="I6" s="73"/>
      <c r="J6" s="28"/>
      <c r="K6" s="80">
        <f>Precios!N7</f>
        <v>6.0000000000000071</v>
      </c>
      <c r="L6" s="74"/>
      <c r="M6" s="74"/>
      <c r="N6" s="74"/>
      <c r="O6" s="74" t="e">
        <f>Precios!#REF!</f>
        <v>#REF!</v>
      </c>
      <c r="P6" s="74"/>
      <c r="Q6" s="74"/>
      <c r="R6" s="74"/>
      <c r="S6" s="29"/>
      <c r="T6" s="30" t="e">
        <f t="shared" ref="T6:T35" si="0">SUM(K6:S6)</f>
        <v>#REF!</v>
      </c>
      <c r="U6" s="4">
        <f t="shared" ref="U6:U48" si="1">21+18</f>
        <v>39</v>
      </c>
    </row>
    <row r="7" spans="1:21" s="4" customFormat="1" ht="15.75" x14ac:dyDescent="0.25">
      <c r="A7" s="34" t="s">
        <v>86</v>
      </c>
      <c r="B7" s="83" t="s">
        <v>87</v>
      </c>
      <c r="C7" s="73"/>
      <c r="D7" s="73" t="s">
        <v>87</v>
      </c>
      <c r="E7" s="73"/>
      <c r="F7" s="73" t="s">
        <v>87</v>
      </c>
      <c r="G7" s="73"/>
      <c r="H7" s="73"/>
      <c r="I7" s="73"/>
      <c r="J7" s="28"/>
      <c r="K7" s="80">
        <v>21</v>
      </c>
      <c r="L7" s="74"/>
      <c r="M7" s="74">
        <f>Precios!N8</f>
        <v>60</v>
      </c>
      <c r="N7" s="74"/>
      <c r="O7" s="74" t="e">
        <f>Precios!#REF!</f>
        <v>#REF!</v>
      </c>
      <c r="P7" s="74"/>
      <c r="Q7" s="74"/>
      <c r="R7" s="74"/>
      <c r="S7" s="29"/>
      <c r="T7" s="30" t="e">
        <f t="shared" si="0"/>
        <v>#REF!</v>
      </c>
      <c r="U7" s="4">
        <f>21+18+21</f>
        <v>60</v>
      </c>
    </row>
    <row r="8" spans="1:21" s="4" customFormat="1" ht="15.75" x14ac:dyDescent="0.25">
      <c r="A8" s="34" t="s">
        <v>67</v>
      </c>
      <c r="B8" s="83"/>
      <c r="C8" s="73"/>
      <c r="D8" s="73" t="s">
        <v>87</v>
      </c>
      <c r="E8" s="73"/>
      <c r="F8" s="73" t="s">
        <v>87</v>
      </c>
      <c r="G8" s="73"/>
      <c r="H8" s="75"/>
      <c r="I8" s="76"/>
      <c r="J8" s="28"/>
      <c r="K8" s="80"/>
      <c r="L8" s="74"/>
      <c r="M8" s="74">
        <f>Precios!N9</f>
        <v>24</v>
      </c>
      <c r="N8" s="74"/>
      <c r="O8" s="74" t="e">
        <f>Precios!#REF!</f>
        <v>#REF!</v>
      </c>
      <c r="P8" s="74"/>
      <c r="Q8" s="75"/>
      <c r="R8" s="76"/>
      <c r="S8" s="29"/>
      <c r="T8" s="30" t="e">
        <f t="shared" si="0"/>
        <v>#REF!</v>
      </c>
      <c r="U8" s="4">
        <f>21+18</f>
        <v>39</v>
      </c>
    </row>
    <row r="9" spans="1:21" s="4" customFormat="1" ht="15.75" x14ac:dyDescent="0.25">
      <c r="A9" s="34" t="s">
        <v>38</v>
      </c>
      <c r="B9" s="83"/>
      <c r="C9" s="73"/>
      <c r="D9" s="73" t="s">
        <v>88</v>
      </c>
      <c r="E9" s="73"/>
      <c r="F9" s="73" t="s">
        <v>88</v>
      </c>
      <c r="G9" s="73"/>
      <c r="H9" s="75"/>
      <c r="I9" s="76"/>
      <c r="J9" s="28"/>
      <c r="K9" s="80"/>
      <c r="L9" s="74"/>
      <c r="M9" s="74">
        <f>Precios!N10</f>
        <v>60</v>
      </c>
      <c r="N9" s="74"/>
      <c r="O9" s="74" t="e">
        <f>Precios!#REF!</f>
        <v>#REF!</v>
      </c>
      <c r="P9" s="74"/>
      <c r="Q9" s="75"/>
      <c r="R9" s="76"/>
      <c r="S9" s="29"/>
      <c r="T9" s="30" t="e">
        <f t="shared" si="0"/>
        <v>#REF!</v>
      </c>
      <c r="U9" s="4">
        <f t="shared" si="1"/>
        <v>39</v>
      </c>
    </row>
    <row r="10" spans="1:21" s="4" customFormat="1" ht="15.75" x14ac:dyDescent="0.25">
      <c r="A10" s="34" t="s">
        <v>33</v>
      </c>
      <c r="B10" s="83" t="s">
        <v>90</v>
      </c>
      <c r="C10" s="73"/>
      <c r="D10" s="73" t="s">
        <v>90</v>
      </c>
      <c r="E10" s="73"/>
      <c r="F10" s="73" t="s">
        <v>90</v>
      </c>
      <c r="G10" s="73"/>
      <c r="H10" s="73" t="s">
        <v>87</v>
      </c>
      <c r="I10" s="73"/>
      <c r="J10" s="28"/>
      <c r="K10" s="80">
        <v>21</v>
      </c>
      <c r="L10" s="74"/>
      <c r="M10" s="74">
        <f>Precios!N11</f>
        <v>60</v>
      </c>
      <c r="N10" s="74"/>
      <c r="O10" s="74">
        <v>18</v>
      </c>
      <c r="P10" s="74"/>
      <c r="Q10" s="74" t="e">
        <f>Precios!#REF!</f>
        <v>#REF!</v>
      </c>
      <c r="R10" s="74"/>
      <c r="S10" s="29"/>
      <c r="T10" s="30" t="e">
        <f t="shared" si="0"/>
        <v>#REF!</v>
      </c>
      <c r="U10" s="4">
        <f>21+18+21+18</f>
        <v>78</v>
      </c>
    </row>
    <row r="11" spans="1:21" s="4" customFormat="1" ht="15.75" x14ac:dyDescent="0.25">
      <c r="A11" s="34" t="s">
        <v>31</v>
      </c>
      <c r="B11" s="83"/>
      <c r="C11" s="73"/>
      <c r="D11" s="73" t="s">
        <v>88</v>
      </c>
      <c r="E11" s="73"/>
      <c r="F11" s="73"/>
      <c r="G11" s="73"/>
      <c r="H11" s="73" t="s">
        <v>88</v>
      </c>
      <c r="I11" s="73"/>
      <c r="J11" s="28"/>
      <c r="K11" s="80"/>
      <c r="L11" s="74"/>
      <c r="M11" s="74">
        <f>Precios!N12</f>
        <v>60</v>
      </c>
      <c r="N11" s="74"/>
      <c r="O11" s="74"/>
      <c r="P11" s="74"/>
      <c r="Q11" s="74" t="e">
        <f>Precios!#REF!</f>
        <v>#REF!</v>
      </c>
      <c r="R11" s="74"/>
      <c r="S11" s="29"/>
      <c r="T11" s="30" t="e">
        <f t="shared" si="0"/>
        <v>#REF!</v>
      </c>
      <c r="U11" s="4">
        <f t="shared" si="1"/>
        <v>39</v>
      </c>
    </row>
    <row r="12" spans="1:21" s="4" customFormat="1" ht="15.75" x14ac:dyDescent="0.25">
      <c r="A12" s="34" t="s">
        <v>64</v>
      </c>
      <c r="B12" s="83"/>
      <c r="C12" s="73"/>
      <c r="D12" s="73" t="s">
        <v>88</v>
      </c>
      <c r="E12" s="73"/>
      <c r="F12" s="73"/>
      <c r="G12" s="73"/>
      <c r="H12" s="73" t="s">
        <v>88</v>
      </c>
      <c r="I12" s="73"/>
      <c r="J12" s="28"/>
      <c r="K12" s="80"/>
      <c r="L12" s="74"/>
      <c r="M12" s="74">
        <f>Precios!N13</f>
        <v>18</v>
      </c>
      <c r="N12" s="74"/>
      <c r="O12" s="74"/>
      <c r="P12" s="74"/>
      <c r="Q12" s="74" t="e">
        <f>Precios!#REF!</f>
        <v>#REF!</v>
      </c>
      <c r="R12" s="74"/>
      <c r="S12" s="29"/>
      <c r="T12" s="30" t="e">
        <f t="shared" si="0"/>
        <v>#REF!</v>
      </c>
      <c r="U12" s="4">
        <f t="shared" si="1"/>
        <v>39</v>
      </c>
    </row>
    <row r="13" spans="1:21" s="4" customFormat="1" ht="15.75" x14ac:dyDescent="0.25">
      <c r="A13" s="34" t="s">
        <v>22</v>
      </c>
      <c r="B13" s="83" t="s">
        <v>91</v>
      </c>
      <c r="C13" s="73"/>
      <c r="D13" s="73"/>
      <c r="E13" s="73"/>
      <c r="F13" s="73"/>
      <c r="G13" s="73"/>
      <c r="H13" s="73" t="s">
        <v>88</v>
      </c>
      <c r="I13" s="73"/>
      <c r="J13" s="28"/>
      <c r="K13" s="80">
        <f>Precios!N15</f>
        <v>60</v>
      </c>
      <c r="L13" s="74"/>
      <c r="M13" s="74"/>
      <c r="N13" s="74"/>
      <c r="O13" s="74"/>
      <c r="P13" s="74"/>
      <c r="Q13" s="74" t="e">
        <f>Precios!#REF!</f>
        <v>#REF!</v>
      </c>
      <c r="R13" s="74"/>
      <c r="S13" s="29"/>
      <c r="T13" s="30" t="e">
        <f t="shared" si="0"/>
        <v>#REF!</v>
      </c>
      <c r="U13" s="4">
        <f t="shared" si="1"/>
        <v>39</v>
      </c>
    </row>
    <row r="14" spans="1:21" s="4" customFormat="1" ht="15.75" x14ac:dyDescent="0.25">
      <c r="A14" s="34" t="s">
        <v>63</v>
      </c>
      <c r="B14" s="83"/>
      <c r="C14" s="73"/>
      <c r="D14" s="73" t="s">
        <v>99</v>
      </c>
      <c r="E14" s="73"/>
      <c r="F14" s="73"/>
      <c r="G14" s="73"/>
      <c r="H14" s="73"/>
      <c r="I14" s="73"/>
      <c r="J14" s="28" t="s">
        <v>95</v>
      </c>
      <c r="K14" s="80"/>
      <c r="L14" s="74"/>
      <c r="M14" s="74">
        <f>Precios!N16</f>
        <v>18</v>
      </c>
      <c r="N14" s="74"/>
      <c r="O14" s="74"/>
      <c r="P14" s="74"/>
      <c r="Q14" s="74"/>
      <c r="R14" s="74"/>
      <c r="S14" s="29">
        <v>4.5</v>
      </c>
      <c r="T14" s="30">
        <f t="shared" si="0"/>
        <v>22.5</v>
      </c>
      <c r="U14" s="4">
        <f>21+4.5</f>
        <v>25.5</v>
      </c>
    </row>
    <row r="15" spans="1:21" s="4" customFormat="1" ht="15.75" x14ac:dyDescent="0.25">
      <c r="A15" s="34" t="s">
        <v>14</v>
      </c>
      <c r="B15" s="83" t="s">
        <v>100</v>
      </c>
      <c r="C15" s="73"/>
      <c r="D15" s="73" t="s">
        <v>87</v>
      </c>
      <c r="E15" s="73"/>
      <c r="F15" s="73" t="s">
        <v>87</v>
      </c>
      <c r="G15" s="73"/>
      <c r="H15" s="73" t="s">
        <v>87</v>
      </c>
      <c r="I15" s="73"/>
      <c r="J15" s="28" t="s">
        <v>84</v>
      </c>
      <c r="K15" s="80">
        <v>21</v>
      </c>
      <c r="L15" s="74"/>
      <c r="M15" s="74">
        <f>Precios!N19</f>
        <v>12.000000000000007</v>
      </c>
      <c r="N15" s="74"/>
      <c r="O15" s="74">
        <v>18</v>
      </c>
      <c r="P15" s="74"/>
      <c r="Q15" s="74" t="e">
        <f>Precios!#REF!</f>
        <v>#REF!</v>
      </c>
      <c r="R15" s="74"/>
      <c r="S15" s="29">
        <f>4.5</f>
        <v>4.5</v>
      </c>
      <c r="T15" s="30" t="e">
        <f t="shared" si="0"/>
        <v>#REF!</v>
      </c>
      <c r="U15" s="4">
        <f>21+18+21+18+4.5</f>
        <v>82.5</v>
      </c>
    </row>
    <row r="16" spans="1:21" s="4" customFormat="1" ht="15.75" x14ac:dyDescent="0.25">
      <c r="A16" s="34" t="s">
        <v>60</v>
      </c>
      <c r="B16" s="83"/>
      <c r="C16" s="73"/>
      <c r="D16" s="73" t="s">
        <v>87</v>
      </c>
      <c r="E16" s="73"/>
      <c r="F16" s="73"/>
      <c r="G16" s="73"/>
      <c r="H16" s="73" t="s">
        <v>87</v>
      </c>
      <c r="I16" s="73"/>
      <c r="J16" s="28"/>
      <c r="K16" s="80"/>
      <c r="L16" s="74"/>
      <c r="M16" s="74">
        <f>Precios!N20</f>
        <v>54</v>
      </c>
      <c r="N16" s="74"/>
      <c r="O16" s="74"/>
      <c r="P16" s="74"/>
      <c r="Q16" s="74" t="e">
        <f>Precios!#REF!</f>
        <v>#REF!</v>
      </c>
      <c r="R16" s="74"/>
      <c r="S16" s="29"/>
      <c r="T16" s="30" t="e">
        <f t="shared" si="0"/>
        <v>#REF!</v>
      </c>
      <c r="U16" s="4">
        <f t="shared" si="1"/>
        <v>39</v>
      </c>
    </row>
    <row r="17" spans="1:21" s="4" customFormat="1" ht="15.75" x14ac:dyDescent="0.25">
      <c r="A17" s="34" t="s">
        <v>32</v>
      </c>
      <c r="B17" s="83"/>
      <c r="C17" s="73"/>
      <c r="D17" s="73" t="s">
        <v>93</v>
      </c>
      <c r="E17" s="73"/>
      <c r="F17" s="73" t="s">
        <v>92</v>
      </c>
      <c r="G17" s="73"/>
      <c r="H17" s="75"/>
      <c r="I17" s="76"/>
      <c r="J17" s="28"/>
      <c r="K17" s="80"/>
      <c r="L17" s="74"/>
      <c r="M17" s="74">
        <f>Precios!N21</f>
        <v>60</v>
      </c>
      <c r="N17" s="74"/>
      <c r="O17" s="74" t="e">
        <f>Precios!#REF!</f>
        <v>#REF!</v>
      </c>
      <c r="P17" s="74"/>
      <c r="Q17" s="75"/>
      <c r="R17" s="76"/>
      <c r="S17" s="29"/>
      <c r="T17" s="30" t="e">
        <f t="shared" si="0"/>
        <v>#REF!</v>
      </c>
      <c r="U17" s="4">
        <f t="shared" si="1"/>
        <v>39</v>
      </c>
    </row>
    <row r="18" spans="1:21" s="4" customFormat="1" ht="15.75" x14ac:dyDescent="0.25">
      <c r="A18" s="34" t="s">
        <v>72</v>
      </c>
      <c r="B18" s="83">
        <v>12</v>
      </c>
      <c r="C18" s="73"/>
      <c r="D18" s="73"/>
      <c r="E18" s="73"/>
      <c r="F18" s="73"/>
      <c r="G18" s="73"/>
      <c r="H18" s="73">
        <v>12</v>
      </c>
      <c r="I18" s="73"/>
      <c r="J18" s="28"/>
      <c r="K18" s="80">
        <f>Precios!N22</f>
        <v>60</v>
      </c>
      <c r="L18" s="74"/>
      <c r="M18" s="74"/>
      <c r="N18" s="74"/>
      <c r="O18" s="74"/>
      <c r="P18" s="74"/>
      <c r="Q18" s="74" t="e">
        <f>Precios!#REF!</f>
        <v>#REF!</v>
      </c>
      <c r="R18" s="74"/>
      <c r="S18" s="29"/>
      <c r="T18" s="30" t="e">
        <f t="shared" si="0"/>
        <v>#REF!</v>
      </c>
      <c r="U18" s="4">
        <f t="shared" si="1"/>
        <v>39</v>
      </c>
    </row>
    <row r="19" spans="1:21" s="4" customFormat="1" ht="15.75" x14ac:dyDescent="0.25">
      <c r="A19" s="34" t="s">
        <v>8</v>
      </c>
      <c r="B19" s="83" t="s">
        <v>87</v>
      </c>
      <c r="C19" s="73"/>
      <c r="D19" s="73"/>
      <c r="E19" s="73"/>
      <c r="F19" s="73"/>
      <c r="G19" s="73"/>
      <c r="H19" s="73" t="s">
        <v>87</v>
      </c>
      <c r="I19" s="73"/>
      <c r="J19" s="28"/>
      <c r="K19" s="80">
        <f>Precios!N23</f>
        <v>6.0000000000000071</v>
      </c>
      <c r="L19" s="74"/>
      <c r="M19" s="74"/>
      <c r="N19" s="74"/>
      <c r="O19" s="74"/>
      <c r="P19" s="74"/>
      <c r="Q19" s="74" t="e">
        <f>Precios!#REF!</f>
        <v>#REF!</v>
      </c>
      <c r="R19" s="74"/>
      <c r="S19" s="29"/>
      <c r="T19" s="30" t="e">
        <f t="shared" si="0"/>
        <v>#REF!</v>
      </c>
      <c r="U19" s="4">
        <f t="shared" si="1"/>
        <v>39</v>
      </c>
    </row>
    <row r="20" spans="1:21" s="4" customFormat="1" ht="15.75" x14ac:dyDescent="0.25">
      <c r="A20" s="37" t="s">
        <v>2</v>
      </c>
      <c r="B20" s="83" t="s">
        <v>88</v>
      </c>
      <c r="C20" s="73"/>
      <c r="D20" s="73"/>
      <c r="E20" s="73"/>
      <c r="F20" s="73"/>
      <c r="G20" s="73"/>
      <c r="H20" s="73" t="s">
        <v>88</v>
      </c>
      <c r="I20" s="73"/>
      <c r="J20" s="28"/>
      <c r="K20" s="80">
        <f>Precios!N25</f>
        <v>12.000000000000007</v>
      </c>
      <c r="L20" s="74"/>
      <c r="M20" s="74"/>
      <c r="N20" s="74"/>
      <c r="O20" s="74"/>
      <c r="P20" s="74"/>
      <c r="Q20" s="74" t="e">
        <f>Precios!#REF!</f>
        <v>#REF!</v>
      </c>
      <c r="R20" s="74"/>
      <c r="S20" s="38"/>
      <c r="T20" s="30" t="e">
        <f t="shared" si="0"/>
        <v>#REF!</v>
      </c>
      <c r="U20" s="4">
        <f t="shared" si="1"/>
        <v>39</v>
      </c>
    </row>
    <row r="21" spans="1:21" s="4" customFormat="1" ht="15.75" x14ac:dyDescent="0.25">
      <c r="A21" s="33" t="s">
        <v>10</v>
      </c>
      <c r="B21" s="90"/>
      <c r="C21" s="91"/>
      <c r="D21" s="89" t="s">
        <v>94</v>
      </c>
      <c r="E21" s="89"/>
      <c r="F21" s="89" t="s">
        <v>88</v>
      </c>
      <c r="G21" s="89"/>
      <c r="H21" s="81"/>
      <c r="I21" s="82"/>
      <c r="J21" s="25"/>
      <c r="K21" s="78"/>
      <c r="L21" s="79"/>
      <c r="M21" s="79">
        <f>Precios!N26</f>
        <v>6.0000000000000071</v>
      </c>
      <c r="N21" s="79"/>
      <c r="O21" s="79" t="e">
        <f>Precios!#REF!</f>
        <v>#REF!</v>
      </c>
      <c r="P21" s="79"/>
      <c r="Q21" s="81"/>
      <c r="R21" s="82"/>
      <c r="S21" s="26"/>
      <c r="T21" s="27" t="e">
        <f t="shared" si="0"/>
        <v>#REF!</v>
      </c>
      <c r="U21" s="4">
        <f t="shared" si="1"/>
        <v>39</v>
      </c>
    </row>
    <row r="22" spans="1:21" s="4" customFormat="1" ht="15.75" x14ac:dyDescent="0.25">
      <c r="A22" s="34" t="s">
        <v>62</v>
      </c>
      <c r="B22" s="83"/>
      <c r="C22" s="73"/>
      <c r="D22" s="73" t="s">
        <v>103</v>
      </c>
      <c r="E22" s="73"/>
      <c r="F22" s="73"/>
      <c r="G22" s="73"/>
      <c r="H22" s="73" t="s">
        <v>88</v>
      </c>
      <c r="I22" s="73"/>
      <c r="J22" s="28" t="s">
        <v>97</v>
      </c>
      <c r="K22" s="80"/>
      <c r="L22" s="74"/>
      <c r="M22" s="74">
        <f>Precios!N27</f>
        <v>24</v>
      </c>
      <c r="N22" s="74"/>
      <c r="O22" s="74"/>
      <c r="P22" s="74"/>
      <c r="Q22" s="74" t="e">
        <f>Precios!#REF!</f>
        <v>#REF!</v>
      </c>
      <c r="R22" s="74"/>
      <c r="S22" s="29">
        <f>4.5</f>
        <v>4.5</v>
      </c>
      <c r="T22" s="30" t="e">
        <f>SUM(K22:S22)</f>
        <v>#REF!</v>
      </c>
      <c r="U22" s="4">
        <f>21+18+4.5</f>
        <v>43.5</v>
      </c>
    </row>
    <row r="23" spans="1:21" s="4" customFormat="1" ht="15.75" x14ac:dyDescent="0.25">
      <c r="A23" s="34" t="s">
        <v>29</v>
      </c>
      <c r="B23" s="83"/>
      <c r="C23" s="73"/>
      <c r="D23" s="73" t="s">
        <v>94</v>
      </c>
      <c r="E23" s="73"/>
      <c r="F23" s="75"/>
      <c r="G23" s="76"/>
      <c r="H23" s="73" t="s">
        <v>94</v>
      </c>
      <c r="I23" s="73"/>
      <c r="J23" s="28"/>
      <c r="K23" s="80"/>
      <c r="L23" s="74"/>
      <c r="M23" s="74">
        <f>Precios!N28</f>
        <v>60</v>
      </c>
      <c r="N23" s="74"/>
      <c r="O23" s="75"/>
      <c r="P23" s="76"/>
      <c r="Q23" s="74" t="e">
        <f>Precios!#REF!</f>
        <v>#REF!</v>
      </c>
      <c r="R23" s="74"/>
      <c r="S23" s="29"/>
      <c r="T23" s="30" t="e">
        <f t="shared" si="0"/>
        <v>#REF!</v>
      </c>
      <c r="U23" s="4">
        <f t="shared" si="1"/>
        <v>39</v>
      </c>
    </row>
    <row r="24" spans="1:21" s="4" customFormat="1" ht="15.75" x14ac:dyDescent="0.25">
      <c r="A24" s="35" t="s">
        <v>24</v>
      </c>
      <c r="B24" s="83" t="s">
        <v>90</v>
      </c>
      <c r="C24" s="73"/>
      <c r="D24" s="73"/>
      <c r="E24" s="73"/>
      <c r="F24" s="73"/>
      <c r="G24" s="73"/>
      <c r="H24" s="73"/>
      <c r="I24" s="73"/>
      <c r="J24" s="28"/>
      <c r="K24" s="80">
        <f>Precios!N29</f>
        <v>24</v>
      </c>
      <c r="L24" s="74"/>
      <c r="M24" s="74"/>
      <c r="N24" s="74"/>
      <c r="O24" s="74"/>
      <c r="P24" s="74"/>
      <c r="Q24" s="74"/>
      <c r="R24" s="74"/>
      <c r="S24" s="29"/>
      <c r="T24" s="30">
        <f t="shared" si="0"/>
        <v>24</v>
      </c>
      <c r="U24" s="4">
        <f>21</f>
        <v>21</v>
      </c>
    </row>
    <row r="25" spans="1:21" s="4" customFormat="1" ht="15.75" x14ac:dyDescent="0.25">
      <c r="A25" s="34" t="s">
        <v>16</v>
      </c>
      <c r="B25" s="83" t="s">
        <v>88</v>
      </c>
      <c r="C25" s="73"/>
      <c r="D25" s="73"/>
      <c r="E25" s="73"/>
      <c r="F25" s="73"/>
      <c r="G25" s="73"/>
      <c r="H25" s="73" t="s">
        <v>88</v>
      </c>
      <c r="I25" s="73"/>
      <c r="J25" s="28"/>
      <c r="K25" s="80">
        <f>Precios!N30</f>
        <v>24</v>
      </c>
      <c r="L25" s="74"/>
      <c r="M25" s="74"/>
      <c r="N25" s="74"/>
      <c r="O25" s="74"/>
      <c r="P25" s="74"/>
      <c r="Q25" s="74" t="e">
        <f>Precios!#REF!</f>
        <v>#REF!</v>
      </c>
      <c r="R25" s="74"/>
      <c r="S25" s="29"/>
      <c r="T25" s="30" t="e">
        <f t="shared" si="0"/>
        <v>#REF!</v>
      </c>
      <c r="U25" s="4">
        <f t="shared" si="1"/>
        <v>39</v>
      </c>
    </row>
    <row r="26" spans="1:21" s="4" customFormat="1" ht="15.75" x14ac:dyDescent="0.25">
      <c r="A26" s="34" t="s">
        <v>15</v>
      </c>
      <c r="B26" s="83" t="s">
        <v>87</v>
      </c>
      <c r="C26" s="73"/>
      <c r="D26" s="73"/>
      <c r="E26" s="73"/>
      <c r="F26" s="73"/>
      <c r="G26" s="73"/>
      <c r="H26" s="73" t="s">
        <v>87</v>
      </c>
      <c r="I26" s="73"/>
      <c r="J26" s="28"/>
      <c r="K26" s="80">
        <f>Precios!N33</f>
        <v>60</v>
      </c>
      <c r="L26" s="74"/>
      <c r="M26" s="74"/>
      <c r="N26" s="74"/>
      <c r="O26" s="74"/>
      <c r="P26" s="74"/>
      <c r="Q26" s="74" t="e">
        <f>Precios!#REF!</f>
        <v>#REF!</v>
      </c>
      <c r="R26" s="74"/>
      <c r="S26" s="29"/>
      <c r="T26" s="30" t="e">
        <f t="shared" si="0"/>
        <v>#REF!</v>
      </c>
      <c r="U26" s="4">
        <f t="shared" si="1"/>
        <v>39</v>
      </c>
    </row>
    <row r="27" spans="1:21" s="4" customFormat="1" ht="15.75" x14ac:dyDescent="0.25">
      <c r="A27" s="35" t="s">
        <v>13</v>
      </c>
      <c r="B27" s="83" t="s">
        <v>100</v>
      </c>
      <c r="C27" s="73"/>
      <c r="D27" s="71"/>
      <c r="E27" s="71"/>
      <c r="F27" s="71" t="s">
        <v>87</v>
      </c>
      <c r="G27" s="71"/>
      <c r="H27" s="71"/>
      <c r="I27" s="71"/>
      <c r="J27" s="31" t="s">
        <v>89</v>
      </c>
      <c r="K27" s="77">
        <f>Precios!N34</f>
        <v>12.000000000000007</v>
      </c>
      <c r="L27" s="72"/>
      <c r="M27" s="72"/>
      <c r="N27" s="72"/>
      <c r="O27" s="72" t="e">
        <f>Precios!#REF!</f>
        <v>#REF!</v>
      </c>
      <c r="P27" s="72"/>
      <c r="Q27" s="72"/>
      <c r="R27" s="72"/>
      <c r="S27" s="32">
        <v>4.5</v>
      </c>
      <c r="T27" s="30" t="e">
        <f t="shared" si="0"/>
        <v>#REF!</v>
      </c>
      <c r="U27" s="4">
        <f t="shared" si="1"/>
        <v>39</v>
      </c>
    </row>
    <row r="28" spans="1:21" s="4" customFormat="1" ht="15.75" x14ac:dyDescent="0.25">
      <c r="A28" s="34" t="s">
        <v>26</v>
      </c>
      <c r="B28" s="83" t="s">
        <v>90</v>
      </c>
      <c r="C28" s="73"/>
      <c r="D28" s="73"/>
      <c r="E28" s="73"/>
      <c r="F28" s="73"/>
      <c r="G28" s="73"/>
      <c r="H28" s="73" t="s">
        <v>90</v>
      </c>
      <c r="I28" s="73"/>
      <c r="J28" s="28"/>
      <c r="K28" s="80">
        <f>Precios!N35</f>
        <v>60</v>
      </c>
      <c r="L28" s="74"/>
      <c r="M28" s="74"/>
      <c r="N28" s="74"/>
      <c r="O28" s="74"/>
      <c r="P28" s="74"/>
      <c r="Q28" s="74" t="e">
        <f>Precios!#REF!</f>
        <v>#REF!</v>
      </c>
      <c r="R28" s="74"/>
      <c r="S28" s="29"/>
      <c r="T28" s="30" t="e">
        <f t="shared" si="0"/>
        <v>#REF!</v>
      </c>
      <c r="U28" s="4">
        <f>21+18+4.5</f>
        <v>43.5</v>
      </c>
    </row>
    <row r="29" spans="1:21" s="4" customFormat="1" ht="15.75" x14ac:dyDescent="0.25">
      <c r="A29" s="33" t="s">
        <v>5</v>
      </c>
      <c r="B29" s="90" t="s">
        <v>94</v>
      </c>
      <c r="C29" s="91"/>
      <c r="D29" s="89" t="s">
        <v>94</v>
      </c>
      <c r="E29" s="89"/>
      <c r="F29" s="81"/>
      <c r="G29" s="82"/>
      <c r="H29" s="89" t="s">
        <v>94</v>
      </c>
      <c r="I29" s="89"/>
      <c r="J29" s="25"/>
      <c r="K29" s="78" t="e">
        <f>Precios!#REF!</f>
        <v>#REF!</v>
      </c>
      <c r="L29" s="79"/>
      <c r="M29" s="79">
        <v>21</v>
      </c>
      <c r="N29" s="79"/>
      <c r="O29" s="81"/>
      <c r="P29" s="82"/>
      <c r="Q29" s="79" t="e">
        <f>Precios!#REF!</f>
        <v>#REF!</v>
      </c>
      <c r="R29" s="79"/>
      <c r="S29" s="26"/>
      <c r="T29" s="27" t="e">
        <f t="shared" si="0"/>
        <v>#REF!</v>
      </c>
      <c r="U29" s="4">
        <f t="shared" si="1"/>
        <v>39</v>
      </c>
    </row>
    <row r="30" spans="1:21" s="4" customFormat="1" ht="15.75" x14ac:dyDescent="0.25">
      <c r="A30" s="34" t="s">
        <v>40</v>
      </c>
      <c r="B30" s="83" t="s">
        <v>90</v>
      </c>
      <c r="C30" s="73"/>
      <c r="D30" s="73"/>
      <c r="E30" s="73"/>
      <c r="F30" s="75"/>
      <c r="G30" s="76"/>
      <c r="H30" s="73" t="s">
        <v>87</v>
      </c>
      <c r="I30" s="73"/>
      <c r="J30" s="28"/>
      <c r="K30" s="80">
        <f>Precios!N36</f>
        <v>60</v>
      </c>
      <c r="L30" s="74"/>
      <c r="M30" s="74"/>
      <c r="N30" s="74"/>
      <c r="O30" s="74"/>
      <c r="P30" s="74"/>
      <c r="Q30" s="74" t="e">
        <f>Precios!#REF!</f>
        <v>#REF!</v>
      </c>
      <c r="R30" s="74"/>
      <c r="S30" s="29"/>
      <c r="T30" s="30" t="e">
        <f t="shared" si="0"/>
        <v>#REF!</v>
      </c>
      <c r="U30" s="4">
        <f t="shared" si="1"/>
        <v>39</v>
      </c>
    </row>
    <row r="31" spans="1:21" s="4" customFormat="1" ht="15.75" x14ac:dyDescent="0.25">
      <c r="A31" s="34" t="s">
        <v>47</v>
      </c>
      <c r="B31" s="83" t="s">
        <v>88</v>
      </c>
      <c r="C31" s="73"/>
      <c r="D31" s="73"/>
      <c r="E31" s="73"/>
      <c r="F31" s="73" t="s">
        <v>88</v>
      </c>
      <c r="G31" s="73"/>
      <c r="H31" s="75"/>
      <c r="I31" s="76"/>
      <c r="J31" s="28"/>
      <c r="K31" s="80">
        <f>Precios!N38</f>
        <v>60</v>
      </c>
      <c r="L31" s="74"/>
      <c r="M31" s="74"/>
      <c r="N31" s="74"/>
      <c r="O31" s="74" t="e">
        <f>Precios!#REF!</f>
        <v>#REF!</v>
      </c>
      <c r="P31" s="74"/>
      <c r="Q31" s="75"/>
      <c r="R31" s="76"/>
      <c r="S31" s="29"/>
      <c r="T31" s="30" t="e">
        <f t="shared" si="0"/>
        <v>#REF!</v>
      </c>
      <c r="U31" s="4">
        <f t="shared" si="1"/>
        <v>39</v>
      </c>
    </row>
    <row r="32" spans="1:21" s="4" customFormat="1" ht="15.75" x14ac:dyDescent="0.25">
      <c r="A32" s="34" t="s">
        <v>43</v>
      </c>
      <c r="B32" s="83"/>
      <c r="C32" s="73"/>
      <c r="D32" s="73" t="s">
        <v>88</v>
      </c>
      <c r="E32" s="73"/>
      <c r="F32" s="73" t="s">
        <v>90</v>
      </c>
      <c r="G32" s="73"/>
      <c r="H32" s="73"/>
      <c r="I32" s="73"/>
      <c r="J32" s="28"/>
      <c r="K32" s="80"/>
      <c r="L32" s="74"/>
      <c r="M32" s="74">
        <f>Precios!N39</f>
        <v>60</v>
      </c>
      <c r="N32" s="74"/>
      <c r="O32" s="74" t="e">
        <f>Precios!#REF!</f>
        <v>#REF!</v>
      </c>
      <c r="P32" s="74"/>
      <c r="Q32" s="99"/>
      <c r="R32" s="100"/>
      <c r="S32" s="29"/>
      <c r="T32" s="30" t="e">
        <f t="shared" si="0"/>
        <v>#REF!</v>
      </c>
      <c r="U32" s="4">
        <f t="shared" si="1"/>
        <v>39</v>
      </c>
    </row>
    <row r="33" spans="1:21" s="4" customFormat="1" ht="15.75" x14ac:dyDescent="0.25">
      <c r="A33" s="34" t="s">
        <v>56</v>
      </c>
      <c r="B33" s="83">
        <v>14</v>
      </c>
      <c r="C33" s="73"/>
      <c r="D33" s="73"/>
      <c r="E33" s="73"/>
      <c r="F33" s="73"/>
      <c r="G33" s="73"/>
      <c r="H33" s="73">
        <v>12</v>
      </c>
      <c r="I33" s="73"/>
      <c r="J33" s="28" t="s">
        <v>83</v>
      </c>
      <c r="K33" s="80">
        <f>Precios!N40</f>
        <v>18</v>
      </c>
      <c r="L33" s="74"/>
      <c r="M33" s="74"/>
      <c r="N33" s="74"/>
      <c r="O33" s="74"/>
      <c r="P33" s="74"/>
      <c r="Q33" s="74" t="e">
        <f>Precios!#REF!</f>
        <v>#REF!</v>
      </c>
      <c r="R33" s="74"/>
      <c r="S33" s="29">
        <f>4.5</f>
        <v>4.5</v>
      </c>
      <c r="T33" s="30" t="e">
        <f t="shared" si="0"/>
        <v>#REF!</v>
      </c>
      <c r="U33" s="4">
        <f>21+18+4.5</f>
        <v>43.5</v>
      </c>
    </row>
    <row r="34" spans="1:21" s="4" customFormat="1" ht="15.75" x14ac:dyDescent="0.25">
      <c r="A34" s="34" t="s">
        <v>57</v>
      </c>
      <c r="B34" s="83">
        <v>12</v>
      </c>
      <c r="C34" s="73"/>
      <c r="D34" s="73"/>
      <c r="E34" s="73"/>
      <c r="F34" s="73"/>
      <c r="G34" s="73"/>
      <c r="H34" s="73">
        <v>10</v>
      </c>
      <c r="I34" s="73"/>
      <c r="J34" s="28" t="s">
        <v>98</v>
      </c>
      <c r="K34" s="80">
        <f>Precios!N41</f>
        <v>18</v>
      </c>
      <c r="L34" s="74"/>
      <c r="M34" s="74"/>
      <c r="N34" s="74"/>
      <c r="O34" s="74"/>
      <c r="P34" s="74"/>
      <c r="Q34" s="74" t="e">
        <f>Precios!#REF!</f>
        <v>#REF!</v>
      </c>
      <c r="R34" s="74"/>
      <c r="S34" s="29">
        <f t="shared" ref="S34:S35" si="2">4.5</f>
        <v>4.5</v>
      </c>
      <c r="T34" s="30" t="e">
        <f t="shared" si="0"/>
        <v>#REF!</v>
      </c>
      <c r="U34" s="4">
        <f t="shared" ref="U34:U35" si="3">21+18+4.5</f>
        <v>43.5</v>
      </c>
    </row>
    <row r="35" spans="1:21" s="4" customFormat="1" ht="15.75" x14ac:dyDescent="0.25">
      <c r="A35" s="34" t="s">
        <v>3</v>
      </c>
      <c r="B35" s="83" t="s">
        <v>88</v>
      </c>
      <c r="C35" s="73"/>
      <c r="D35" s="73"/>
      <c r="E35" s="73"/>
      <c r="F35" s="73"/>
      <c r="G35" s="73"/>
      <c r="H35" s="73" t="s">
        <v>94</v>
      </c>
      <c r="I35" s="73"/>
      <c r="J35" s="28" t="s">
        <v>82</v>
      </c>
      <c r="K35" s="80">
        <f>Precios!N43</f>
        <v>48</v>
      </c>
      <c r="L35" s="74"/>
      <c r="M35" s="74"/>
      <c r="N35" s="74"/>
      <c r="O35" s="74"/>
      <c r="P35" s="74"/>
      <c r="Q35" s="74" t="e">
        <f>Precios!#REF!</f>
        <v>#REF!</v>
      </c>
      <c r="R35" s="74"/>
      <c r="S35" s="29">
        <f t="shared" si="2"/>
        <v>4.5</v>
      </c>
      <c r="T35" s="30" t="e">
        <f t="shared" si="0"/>
        <v>#REF!</v>
      </c>
      <c r="U35" s="4">
        <f t="shared" si="3"/>
        <v>43.5</v>
      </c>
    </row>
    <row r="36" spans="1:21" s="4" customFormat="1" ht="15.75" x14ac:dyDescent="0.25">
      <c r="A36" s="34" t="s">
        <v>34</v>
      </c>
      <c r="B36" s="83"/>
      <c r="C36" s="73"/>
      <c r="D36" s="73" t="s">
        <v>88</v>
      </c>
      <c r="E36" s="73"/>
      <c r="F36" s="75"/>
      <c r="G36" s="76"/>
      <c r="H36" s="73" t="s">
        <v>90</v>
      </c>
      <c r="I36" s="73"/>
      <c r="J36" s="28"/>
      <c r="K36" s="80"/>
      <c r="L36" s="74"/>
      <c r="M36" s="74">
        <f>Precios!N45</f>
        <v>54</v>
      </c>
      <c r="N36" s="74"/>
      <c r="O36" s="75"/>
      <c r="P36" s="76"/>
      <c r="Q36" s="74" t="e">
        <f>Precios!#REF!</f>
        <v>#REF!</v>
      </c>
      <c r="R36" s="74"/>
      <c r="S36" s="29"/>
      <c r="T36" s="30" t="e">
        <f>K36+M36+Q36+S36</f>
        <v>#REF!</v>
      </c>
      <c r="U36" s="4">
        <f t="shared" si="1"/>
        <v>39</v>
      </c>
    </row>
    <row r="37" spans="1:21" s="4" customFormat="1" ht="15.75" x14ac:dyDescent="0.25">
      <c r="A37" s="34" t="s">
        <v>18</v>
      </c>
      <c r="B37" s="83" t="s">
        <v>88</v>
      </c>
      <c r="C37" s="73"/>
      <c r="D37" s="73"/>
      <c r="E37" s="73"/>
      <c r="F37" s="75"/>
      <c r="G37" s="76"/>
      <c r="H37" s="73" t="s">
        <v>90</v>
      </c>
      <c r="I37" s="73"/>
      <c r="J37" s="28"/>
      <c r="K37" s="80">
        <f>Precios!N48</f>
        <v>24</v>
      </c>
      <c r="L37" s="74"/>
      <c r="M37" s="74"/>
      <c r="N37" s="74"/>
      <c r="O37" s="75"/>
      <c r="P37" s="76"/>
      <c r="Q37" s="74" t="e">
        <f>Precios!#REF!</f>
        <v>#REF!</v>
      </c>
      <c r="R37" s="74"/>
      <c r="S37" s="29"/>
      <c r="T37" s="30" t="e">
        <f>SUM(K37:S37)</f>
        <v>#REF!</v>
      </c>
      <c r="U37" s="4">
        <f t="shared" si="1"/>
        <v>39</v>
      </c>
    </row>
    <row r="38" spans="1:21" s="4" customFormat="1" ht="15.75" x14ac:dyDescent="0.25">
      <c r="A38" s="34" t="s">
        <v>11</v>
      </c>
      <c r="B38" s="83"/>
      <c r="C38" s="73"/>
      <c r="D38" s="73" t="s">
        <v>87</v>
      </c>
      <c r="E38" s="73"/>
      <c r="F38" s="73" t="s">
        <v>87</v>
      </c>
      <c r="G38" s="73"/>
      <c r="H38" s="75"/>
      <c r="I38" s="76"/>
      <c r="J38" s="28"/>
      <c r="K38" s="80"/>
      <c r="L38" s="74"/>
      <c r="M38" s="74">
        <f>Precios!N49</f>
        <v>6.0000000000000071</v>
      </c>
      <c r="N38" s="74"/>
      <c r="O38" s="74" t="e">
        <f>Precios!#REF!</f>
        <v>#REF!</v>
      </c>
      <c r="P38" s="74"/>
      <c r="Q38" s="75"/>
      <c r="R38" s="76"/>
      <c r="S38" s="29"/>
      <c r="T38" s="30" t="e">
        <f t="shared" ref="T38:T48" si="4">SUM(K38:S38)</f>
        <v>#REF!</v>
      </c>
      <c r="U38" s="4">
        <f t="shared" si="1"/>
        <v>39</v>
      </c>
    </row>
    <row r="39" spans="1:21" s="4" customFormat="1" ht="15.75" x14ac:dyDescent="0.25">
      <c r="A39" s="36" t="s">
        <v>73</v>
      </c>
      <c r="B39" s="83" t="s">
        <v>94</v>
      </c>
      <c r="C39" s="73"/>
      <c r="D39" s="73"/>
      <c r="E39" s="73"/>
      <c r="F39" s="75"/>
      <c r="G39" s="76"/>
      <c r="H39" s="73" t="s">
        <v>94</v>
      </c>
      <c r="I39" s="73"/>
      <c r="J39" s="28"/>
      <c r="K39" s="80">
        <f>Precios!N54</f>
        <v>60</v>
      </c>
      <c r="L39" s="74"/>
      <c r="M39" s="74"/>
      <c r="N39" s="74"/>
      <c r="O39" s="75"/>
      <c r="P39" s="76"/>
      <c r="Q39" s="74" t="e">
        <f>Precios!#REF!</f>
        <v>#REF!</v>
      </c>
      <c r="R39" s="74"/>
      <c r="S39" s="29"/>
      <c r="T39" s="30" t="e">
        <f t="shared" si="4"/>
        <v>#REF!</v>
      </c>
      <c r="U39" s="4">
        <f t="shared" si="1"/>
        <v>39</v>
      </c>
    </row>
    <row r="40" spans="1:21" ht="15.75" x14ac:dyDescent="0.25">
      <c r="A40" s="34" t="s">
        <v>59</v>
      </c>
      <c r="B40" s="83"/>
      <c r="C40" s="73"/>
      <c r="D40" s="73" t="s">
        <v>88</v>
      </c>
      <c r="E40" s="73"/>
      <c r="F40" s="75"/>
      <c r="G40" s="76"/>
      <c r="H40" s="73" t="s">
        <v>94</v>
      </c>
      <c r="I40" s="73"/>
      <c r="J40" s="28"/>
      <c r="K40" s="80"/>
      <c r="L40" s="74"/>
      <c r="M40" s="74">
        <f>Precios!N56</f>
        <v>24</v>
      </c>
      <c r="N40" s="74"/>
      <c r="O40" s="75"/>
      <c r="P40" s="76"/>
      <c r="Q40" s="74" t="e">
        <f>Precios!#REF!</f>
        <v>#REF!</v>
      </c>
      <c r="R40" s="74"/>
      <c r="S40" s="29"/>
      <c r="T40" s="30" t="e">
        <f t="shared" si="4"/>
        <v>#REF!</v>
      </c>
      <c r="U40" s="4">
        <f t="shared" si="1"/>
        <v>39</v>
      </c>
    </row>
    <row r="41" spans="1:21" ht="15.75" x14ac:dyDescent="0.25">
      <c r="A41" s="34" t="s">
        <v>41</v>
      </c>
      <c r="B41" s="83"/>
      <c r="C41" s="73"/>
      <c r="D41" s="73" t="s">
        <v>90</v>
      </c>
      <c r="E41" s="73"/>
      <c r="F41" s="69"/>
      <c r="G41" s="70"/>
      <c r="H41" s="73" t="s">
        <v>87</v>
      </c>
      <c r="I41" s="73"/>
      <c r="J41" s="28"/>
      <c r="K41" s="80"/>
      <c r="L41" s="74"/>
      <c r="M41" s="74">
        <f>Precios!N59</f>
        <v>24</v>
      </c>
      <c r="N41" s="74"/>
      <c r="O41" s="69"/>
      <c r="P41" s="70"/>
      <c r="Q41" s="74" t="e">
        <f>Precios!#REF!</f>
        <v>#REF!</v>
      </c>
      <c r="R41" s="74"/>
      <c r="S41" s="29"/>
      <c r="T41" s="30" t="e">
        <f t="shared" si="4"/>
        <v>#REF!</v>
      </c>
      <c r="U41" s="4">
        <f t="shared" si="1"/>
        <v>39</v>
      </c>
    </row>
    <row r="42" spans="1:21" ht="15.75" x14ac:dyDescent="0.25">
      <c r="A42" s="33" t="s">
        <v>12</v>
      </c>
      <c r="B42" s="88" t="s">
        <v>88</v>
      </c>
      <c r="C42" s="89"/>
      <c r="D42" s="89"/>
      <c r="E42" s="89"/>
      <c r="F42" s="86"/>
      <c r="G42" s="87"/>
      <c r="H42" s="89" t="s">
        <v>94</v>
      </c>
      <c r="I42" s="89"/>
      <c r="J42" s="25" t="s">
        <v>81</v>
      </c>
      <c r="K42" s="78">
        <f>Precios!N61</f>
        <v>18</v>
      </c>
      <c r="L42" s="79"/>
      <c r="M42" s="79"/>
      <c r="N42" s="79"/>
      <c r="O42" s="79"/>
      <c r="P42" s="79"/>
      <c r="Q42" s="79" t="e">
        <f>Precios!#REF!</f>
        <v>#REF!</v>
      </c>
      <c r="R42" s="79"/>
      <c r="S42" s="26">
        <v>4.5</v>
      </c>
      <c r="T42" s="27" t="e">
        <f t="shared" si="4"/>
        <v>#REF!</v>
      </c>
      <c r="U42" s="4">
        <f>21+18+4.5</f>
        <v>43.5</v>
      </c>
    </row>
    <row r="43" spans="1:21" ht="15.75" x14ac:dyDescent="0.25">
      <c r="A43" s="34" t="s">
        <v>39</v>
      </c>
      <c r="B43" s="83" t="s">
        <v>87</v>
      </c>
      <c r="C43" s="73"/>
      <c r="D43" s="73" t="s">
        <v>87</v>
      </c>
      <c r="E43" s="73"/>
      <c r="F43" s="73"/>
      <c r="G43" s="73"/>
      <c r="H43" s="73"/>
      <c r="I43" s="73"/>
      <c r="J43" s="28"/>
      <c r="K43" s="80">
        <f>Precios!N63</f>
        <v>60</v>
      </c>
      <c r="L43" s="74"/>
      <c r="M43" s="74">
        <f>Precios!N63</f>
        <v>60</v>
      </c>
      <c r="N43" s="74"/>
      <c r="O43" s="74"/>
      <c r="P43" s="74"/>
      <c r="Q43" s="74"/>
      <c r="R43" s="74"/>
      <c r="S43" s="29"/>
      <c r="T43" s="30">
        <f t="shared" si="4"/>
        <v>120</v>
      </c>
      <c r="U43" s="4">
        <f>42</f>
        <v>42</v>
      </c>
    </row>
    <row r="44" spans="1:21" ht="15.75" x14ac:dyDescent="0.25">
      <c r="A44" s="34" t="s">
        <v>35</v>
      </c>
      <c r="B44" s="83"/>
      <c r="C44" s="73"/>
      <c r="D44" s="73" t="s">
        <v>88</v>
      </c>
      <c r="E44" s="73"/>
      <c r="F44" s="73"/>
      <c r="G44" s="73"/>
      <c r="H44" s="73"/>
      <c r="I44" s="73"/>
      <c r="J44" s="28"/>
      <c r="K44" s="80"/>
      <c r="L44" s="74"/>
      <c r="M44" s="74">
        <f>Precios!N64</f>
        <v>60</v>
      </c>
      <c r="N44" s="74"/>
      <c r="O44" s="74"/>
      <c r="P44" s="74"/>
      <c r="Q44" s="74"/>
      <c r="R44" s="74"/>
      <c r="S44" s="29"/>
      <c r="T44" s="30">
        <f t="shared" si="4"/>
        <v>60</v>
      </c>
      <c r="U44" s="4">
        <f>21</f>
        <v>21</v>
      </c>
    </row>
    <row r="45" spans="1:21" ht="15.75" x14ac:dyDescent="0.25">
      <c r="A45" s="34" t="s">
        <v>30</v>
      </c>
      <c r="B45" s="83" t="s">
        <v>92</v>
      </c>
      <c r="C45" s="73"/>
      <c r="D45" s="73"/>
      <c r="E45" s="73"/>
      <c r="F45" s="73"/>
      <c r="G45" s="73"/>
      <c r="H45" s="73"/>
      <c r="I45" s="73"/>
      <c r="J45" s="28"/>
      <c r="K45" s="80">
        <f>Precios!N65</f>
        <v>60</v>
      </c>
      <c r="L45" s="74"/>
      <c r="M45" s="74"/>
      <c r="N45" s="74"/>
      <c r="O45" s="74"/>
      <c r="P45" s="74"/>
      <c r="Q45" s="74"/>
      <c r="R45" s="74"/>
      <c r="S45" s="29"/>
      <c r="T45" s="30">
        <f t="shared" si="4"/>
        <v>60</v>
      </c>
      <c r="U45" s="4">
        <f t="shared" si="1"/>
        <v>39</v>
      </c>
    </row>
    <row r="46" spans="1:21" ht="15.75" x14ac:dyDescent="0.25">
      <c r="A46" s="34" t="s">
        <v>65</v>
      </c>
      <c r="B46" s="83" t="s">
        <v>88</v>
      </c>
      <c r="C46" s="73"/>
      <c r="D46" s="73"/>
      <c r="E46" s="73"/>
      <c r="F46" s="69"/>
      <c r="G46" s="70"/>
      <c r="H46" s="73" t="s">
        <v>88</v>
      </c>
      <c r="I46" s="73"/>
      <c r="J46" s="28"/>
      <c r="K46" s="80">
        <f>Precios!N66</f>
        <v>60</v>
      </c>
      <c r="L46" s="74"/>
      <c r="M46" s="74"/>
      <c r="N46" s="74"/>
      <c r="O46" s="69"/>
      <c r="P46" s="70"/>
      <c r="Q46" s="74" t="e">
        <f>Precios!#REF!</f>
        <v>#REF!</v>
      </c>
      <c r="R46" s="74"/>
      <c r="S46" s="29"/>
      <c r="T46" s="30" t="e">
        <f t="shared" si="4"/>
        <v>#REF!</v>
      </c>
      <c r="U46" s="4">
        <f t="shared" si="1"/>
        <v>39</v>
      </c>
    </row>
    <row r="47" spans="1:21" ht="15.75" x14ac:dyDescent="0.25">
      <c r="A47" s="34" t="s">
        <v>37</v>
      </c>
      <c r="B47" s="83"/>
      <c r="C47" s="73"/>
      <c r="D47" s="73" t="s">
        <v>88</v>
      </c>
      <c r="E47" s="73"/>
      <c r="F47" s="69"/>
      <c r="G47" s="70"/>
      <c r="H47" s="73" t="s">
        <v>90</v>
      </c>
      <c r="I47" s="73"/>
      <c r="J47" s="28"/>
      <c r="K47" s="80"/>
      <c r="L47" s="74"/>
      <c r="M47" s="72">
        <f>Precios!N71</f>
        <v>60</v>
      </c>
      <c r="N47" s="72"/>
      <c r="O47" s="69"/>
      <c r="P47" s="70"/>
      <c r="Q47" s="72" t="e">
        <f>Precios!#REF!</f>
        <v>#REF!</v>
      </c>
      <c r="R47" s="72"/>
      <c r="S47" s="29"/>
      <c r="T47" s="30" t="e">
        <f t="shared" si="4"/>
        <v>#REF!</v>
      </c>
      <c r="U47" s="4">
        <f t="shared" si="1"/>
        <v>39</v>
      </c>
    </row>
    <row r="48" spans="1:21" ht="16.5" thickBot="1" x14ac:dyDescent="0.3">
      <c r="A48" s="35" t="s">
        <v>7</v>
      </c>
      <c r="B48" s="112"/>
      <c r="C48" s="71"/>
      <c r="D48" s="71" t="s">
        <v>90</v>
      </c>
      <c r="E48" s="71"/>
      <c r="F48" s="71"/>
      <c r="G48" s="71"/>
      <c r="H48" s="71" t="s">
        <v>90</v>
      </c>
      <c r="I48" s="71"/>
      <c r="J48" s="31"/>
      <c r="K48" s="77"/>
      <c r="L48" s="72"/>
      <c r="M48" s="72">
        <f>Precios!N72</f>
        <v>12.000000000000007</v>
      </c>
      <c r="N48" s="72"/>
      <c r="O48" s="72"/>
      <c r="P48" s="72"/>
      <c r="Q48" s="72" t="e">
        <f>Precios!#REF!</f>
        <v>#REF!</v>
      </c>
      <c r="R48" s="72"/>
      <c r="S48" s="32"/>
      <c r="T48" s="40" t="e">
        <f t="shared" si="4"/>
        <v>#REF!</v>
      </c>
      <c r="U48" s="4">
        <f t="shared" si="1"/>
        <v>39</v>
      </c>
    </row>
    <row r="49" spans="1:22" ht="34.5" customHeight="1" thickTop="1" x14ac:dyDescent="0.25">
      <c r="A49" s="106" t="s">
        <v>96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8"/>
      <c r="U49" s="4">
        <f>SUM(U5:V48)</f>
        <v>1800</v>
      </c>
      <c r="V49" s="41" t="e">
        <f>SUM(T5:V48)-U49</f>
        <v>#REF!</v>
      </c>
    </row>
    <row r="50" spans="1:22" ht="34.5" customHeight="1" thickBot="1" x14ac:dyDescent="0.3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1"/>
    </row>
    <row r="51" spans="1:22" ht="15.75" thickTop="1" x14ac:dyDescent="0.25"/>
  </sheetData>
  <mergeCells count="370">
    <mergeCell ref="Q8:R8"/>
    <mergeCell ref="H31:I31"/>
    <mergeCell ref="Q31:R31"/>
    <mergeCell ref="F36:G36"/>
    <mergeCell ref="Q9:R9"/>
    <mergeCell ref="H9:I9"/>
    <mergeCell ref="F47:G47"/>
    <mergeCell ref="O47:P47"/>
    <mergeCell ref="K40:L40"/>
    <mergeCell ref="M40:N40"/>
    <mergeCell ref="Q40:R40"/>
    <mergeCell ref="K39:L39"/>
    <mergeCell ref="M39:N39"/>
    <mergeCell ref="Q39:R39"/>
    <mergeCell ref="K36:L36"/>
    <mergeCell ref="M36:N36"/>
    <mergeCell ref="Q36:R36"/>
    <mergeCell ref="K37:L37"/>
    <mergeCell ref="M37:N37"/>
    <mergeCell ref="Q37:R37"/>
    <mergeCell ref="K38:L38"/>
    <mergeCell ref="M38:N38"/>
    <mergeCell ref="F40:G40"/>
    <mergeCell ref="K35:L35"/>
    <mergeCell ref="A1:T2"/>
    <mergeCell ref="K48:L48"/>
    <mergeCell ref="M48:N48"/>
    <mergeCell ref="O48:P48"/>
    <mergeCell ref="Q48:R48"/>
    <mergeCell ref="K47:L47"/>
    <mergeCell ref="M47:N47"/>
    <mergeCell ref="Q47:R47"/>
    <mergeCell ref="K46:L46"/>
    <mergeCell ref="M46:N46"/>
    <mergeCell ref="Q46:R46"/>
    <mergeCell ref="K43:L43"/>
    <mergeCell ref="M43:N43"/>
    <mergeCell ref="O43:P43"/>
    <mergeCell ref="Q43:R43"/>
    <mergeCell ref="K44:L44"/>
    <mergeCell ref="M44:N44"/>
    <mergeCell ref="O44:P44"/>
    <mergeCell ref="Q44:R44"/>
    <mergeCell ref="K45:L45"/>
    <mergeCell ref="M45:N45"/>
    <mergeCell ref="O45:P45"/>
    <mergeCell ref="Q45:R45"/>
    <mergeCell ref="H8:I8"/>
    <mergeCell ref="A49:T50"/>
    <mergeCell ref="K41:L41"/>
    <mergeCell ref="M41:N41"/>
    <mergeCell ref="Q41:R41"/>
    <mergeCell ref="K42:L42"/>
    <mergeCell ref="M42:N42"/>
    <mergeCell ref="O42:P42"/>
    <mergeCell ref="Q42:R42"/>
    <mergeCell ref="B43:C43"/>
    <mergeCell ref="D43:E43"/>
    <mergeCell ref="F43:G43"/>
    <mergeCell ref="H43:I43"/>
    <mergeCell ref="D48:E48"/>
    <mergeCell ref="F48:G48"/>
    <mergeCell ref="H48:I48"/>
    <mergeCell ref="B47:C47"/>
    <mergeCell ref="D47:E47"/>
    <mergeCell ref="H47:I47"/>
    <mergeCell ref="B48:C48"/>
    <mergeCell ref="B44:C44"/>
    <mergeCell ref="D44:E44"/>
    <mergeCell ref="F44:G44"/>
    <mergeCell ref="H44:I44"/>
    <mergeCell ref="B45:C45"/>
    <mergeCell ref="J3:J4"/>
    <mergeCell ref="S3:S4"/>
    <mergeCell ref="T3:T4"/>
    <mergeCell ref="B7:C7"/>
    <mergeCell ref="D7:E7"/>
    <mergeCell ref="F7:G7"/>
    <mergeCell ref="H7:I7"/>
    <mergeCell ref="K7:L7"/>
    <mergeCell ref="M7:N7"/>
    <mergeCell ref="O7:P7"/>
    <mergeCell ref="K5:L5"/>
    <mergeCell ref="M5:N5"/>
    <mergeCell ref="Q5:R5"/>
    <mergeCell ref="K6:L6"/>
    <mergeCell ref="M6:N6"/>
    <mergeCell ref="O6:P6"/>
    <mergeCell ref="Q6:R6"/>
    <mergeCell ref="B4:C4"/>
    <mergeCell ref="F3:I3"/>
    <mergeCell ref="D4:E4"/>
    <mergeCell ref="K3:N3"/>
    <mergeCell ref="O3:R3"/>
    <mergeCell ref="K4:L4"/>
    <mergeCell ref="M4:N4"/>
    <mergeCell ref="M35:N35"/>
    <mergeCell ref="O35:P35"/>
    <mergeCell ref="Q35:R35"/>
    <mergeCell ref="K31:L31"/>
    <mergeCell ref="M31:N31"/>
    <mergeCell ref="O31:P31"/>
    <mergeCell ref="K32:L32"/>
    <mergeCell ref="M32:N32"/>
    <mergeCell ref="O32:P32"/>
    <mergeCell ref="Q32:R32"/>
    <mergeCell ref="K33:L33"/>
    <mergeCell ref="M33:N33"/>
    <mergeCell ref="Q33:R33"/>
    <mergeCell ref="K34:L34"/>
    <mergeCell ref="M34:N34"/>
    <mergeCell ref="Q34:R34"/>
    <mergeCell ref="O33:P33"/>
    <mergeCell ref="O34:P34"/>
    <mergeCell ref="M28:N28"/>
    <mergeCell ref="Q28:R28"/>
    <mergeCell ref="O21:P21"/>
    <mergeCell ref="K22:L22"/>
    <mergeCell ref="M22:N22"/>
    <mergeCell ref="O22:P22"/>
    <mergeCell ref="Q22:R22"/>
    <mergeCell ref="K23:L23"/>
    <mergeCell ref="M23:N23"/>
    <mergeCell ref="Q23:R23"/>
    <mergeCell ref="K26:L26"/>
    <mergeCell ref="M26:N26"/>
    <mergeCell ref="Q26:R26"/>
    <mergeCell ref="K21:L21"/>
    <mergeCell ref="M21:N21"/>
    <mergeCell ref="Q21:R21"/>
    <mergeCell ref="K24:L24"/>
    <mergeCell ref="M24:N24"/>
    <mergeCell ref="O24:P24"/>
    <mergeCell ref="Q24:R24"/>
    <mergeCell ref="K25:L25"/>
    <mergeCell ref="M25:N25"/>
    <mergeCell ref="O25:P25"/>
    <mergeCell ref="Q25:R25"/>
    <mergeCell ref="Q19:R19"/>
    <mergeCell ref="K20:L20"/>
    <mergeCell ref="M20:N20"/>
    <mergeCell ref="O20:P20"/>
    <mergeCell ref="Q20:R20"/>
    <mergeCell ref="K16:L16"/>
    <mergeCell ref="M16:N16"/>
    <mergeCell ref="O16:P16"/>
    <mergeCell ref="Q16:R16"/>
    <mergeCell ref="K17:L17"/>
    <mergeCell ref="M17:N17"/>
    <mergeCell ref="O17:P17"/>
    <mergeCell ref="K18:L18"/>
    <mergeCell ref="M18:N18"/>
    <mergeCell ref="O18:P18"/>
    <mergeCell ref="Q18:R18"/>
    <mergeCell ref="Q17:R17"/>
    <mergeCell ref="O19:P19"/>
    <mergeCell ref="K15:L15"/>
    <mergeCell ref="M15:N15"/>
    <mergeCell ref="O15:P15"/>
    <mergeCell ref="Q15:R15"/>
    <mergeCell ref="K13:L13"/>
    <mergeCell ref="M13:N13"/>
    <mergeCell ref="O13:P13"/>
    <mergeCell ref="Q13:R13"/>
    <mergeCell ref="K14:L14"/>
    <mergeCell ref="M14:N14"/>
    <mergeCell ref="O14:P14"/>
    <mergeCell ref="Q14:R14"/>
    <mergeCell ref="M9:N9"/>
    <mergeCell ref="O9:P9"/>
    <mergeCell ref="K10:L10"/>
    <mergeCell ref="M10:N10"/>
    <mergeCell ref="O10:P10"/>
    <mergeCell ref="Q10:R10"/>
    <mergeCell ref="Q11:R11"/>
    <mergeCell ref="K12:L12"/>
    <mergeCell ref="M12:N12"/>
    <mergeCell ref="O12:P12"/>
    <mergeCell ref="Q12:R12"/>
    <mergeCell ref="O4:P4"/>
    <mergeCell ref="Q4:R4"/>
    <mergeCell ref="A3:A4"/>
    <mergeCell ref="B8:C8"/>
    <mergeCell ref="D8:E8"/>
    <mergeCell ref="F8:G8"/>
    <mergeCell ref="B9:C9"/>
    <mergeCell ref="D9:E9"/>
    <mergeCell ref="F9:G9"/>
    <mergeCell ref="B5:C5"/>
    <mergeCell ref="D5:E5"/>
    <mergeCell ref="H5:I5"/>
    <mergeCell ref="B6:C6"/>
    <mergeCell ref="D6:E6"/>
    <mergeCell ref="F6:G6"/>
    <mergeCell ref="H6:I6"/>
    <mergeCell ref="F4:G4"/>
    <mergeCell ref="H4:I4"/>
    <mergeCell ref="B3:E3"/>
    <mergeCell ref="F5:G5"/>
    <mergeCell ref="K8:L8"/>
    <mergeCell ref="O8:P8"/>
    <mergeCell ref="Q7:R7"/>
    <mergeCell ref="K9:L9"/>
    <mergeCell ref="B12:C12"/>
    <mergeCell ref="D12:E12"/>
    <mergeCell ref="F12:G12"/>
    <mergeCell ref="H12:I12"/>
    <mergeCell ref="B10:C10"/>
    <mergeCell ref="D10:E10"/>
    <mergeCell ref="F10:G10"/>
    <mergeCell ref="H10:I10"/>
    <mergeCell ref="B11:C11"/>
    <mergeCell ref="D11:E11"/>
    <mergeCell ref="F11:G11"/>
    <mergeCell ref="H11:I11"/>
    <mergeCell ref="B13:C13"/>
    <mergeCell ref="D13:E13"/>
    <mergeCell ref="F13:G13"/>
    <mergeCell ref="H13:I13"/>
    <mergeCell ref="B14:C14"/>
    <mergeCell ref="D14:E14"/>
    <mergeCell ref="F14:G14"/>
    <mergeCell ref="H14:I14"/>
    <mergeCell ref="B17:C17"/>
    <mergeCell ref="D17:E17"/>
    <mergeCell ref="F17:G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20:C20"/>
    <mergeCell ref="D20:E20"/>
    <mergeCell ref="F20:G20"/>
    <mergeCell ref="H20:I20"/>
    <mergeCell ref="B21:C21"/>
    <mergeCell ref="D21:E21"/>
    <mergeCell ref="F21:G21"/>
    <mergeCell ref="B19:C19"/>
    <mergeCell ref="D19:E19"/>
    <mergeCell ref="F19:G19"/>
    <mergeCell ref="H19:I19"/>
    <mergeCell ref="H21:I21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H23:I23"/>
    <mergeCell ref="B26:C26"/>
    <mergeCell ref="D26:E26"/>
    <mergeCell ref="H26:I26"/>
    <mergeCell ref="B27:C27"/>
    <mergeCell ref="D27:E27"/>
    <mergeCell ref="F27:G27"/>
    <mergeCell ref="B30:C30"/>
    <mergeCell ref="D30:E30"/>
    <mergeCell ref="H30:I30"/>
    <mergeCell ref="B28:C28"/>
    <mergeCell ref="D28:E28"/>
    <mergeCell ref="H28:I28"/>
    <mergeCell ref="B29:C29"/>
    <mergeCell ref="D29:E29"/>
    <mergeCell ref="H29:I29"/>
    <mergeCell ref="F29:G29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B32:C32"/>
    <mergeCell ref="D32:E32"/>
    <mergeCell ref="F32:G32"/>
    <mergeCell ref="H32:I32"/>
    <mergeCell ref="B35:C35"/>
    <mergeCell ref="D35:E35"/>
    <mergeCell ref="F35:G35"/>
    <mergeCell ref="H35:I35"/>
    <mergeCell ref="B38:C38"/>
    <mergeCell ref="D38:E38"/>
    <mergeCell ref="F38:G38"/>
    <mergeCell ref="B36:C36"/>
    <mergeCell ref="D36:E36"/>
    <mergeCell ref="H36:I36"/>
    <mergeCell ref="B37:C37"/>
    <mergeCell ref="D37:E37"/>
    <mergeCell ref="H37:I37"/>
    <mergeCell ref="H38:I38"/>
    <mergeCell ref="D39:E39"/>
    <mergeCell ref="H39:I39"/>
    <mergeCell ref="B40:C40"/>
    <mergeCell ref="D40:E40"/>
    <mergeCell ref="H40:I40"/>
    <mergeCell ref="B42:C42"/>
    <mergeCell ref="D42:E42"/>
    <mergeCell ref="H42:I42"/>
    <mergeCell ref="B41:C41"/>
    <mergeCell ref="D41:E41"/>
    <mergeCell ref="H41:I41"/>
    <mergeCell ref="F39:G39"/>
    <mergeCell ref="D45:E45"/>
    <mergeCell ref="F45:G45"/>
    <mergeCell ref="H45:I45"/>
    <mergeCell ref="B46:C46"/>
    <mergeCell ref="D46:E46"/>
    <mergeCell ref="H46:I46"/>
    <mergeCell ref="O5:P5"/>
    <mergeCell ref="F41:G41"/>
    <mergeCell ref="O41:P41"/>
    <mergeCell ref="F26:G26"/>
    <mergeCell ref="O26:P26"/>
    <mergeCell ref="F37:G37"/>
    <mergeCell ref="O37:P37"/>
    <mergeCell ref="F42:G42"/>
    <mergeCell ref="O23:P23"/>
    <mergeCell ref="F23:G23"/>
    <mergeCell ref="H17:I17"/>
    <mergeCell ref="M8:N8"/>
    <mergeCell ref="K11:L11"/>
    <mergeCell ref="M11:N11"/>
    <mergeCell ref="O11:P11"/>
    <mergeCell ref="K19:L19"/>
    <mergeCell ref="M19:N19"/>
    <mergeCell ref="B39:C39"/>
    <mergeCell ref="F46:G46"/>
    <mergeCell ref="O46:P46"/>
    <mergeCell ref="H27:I27"/>
    <mergeCell ref="Q27:R27"/>
    <mergeCell ref="F28:G28"/>
    <mergeCell ref="O28:P28"/>
    <mergeCell ref="F30:G30"/>
    <mergeCell ref="O30:P30"/>
    <mergeCell ref="O36:P36"/>
    <mergeCell ref="O27:P27"/>
    <mergeCell ref="K27:L27"/>
    <mergeCell ref="M27:N27"/>
    <mergeCell ref="K29:L29"/>
    <mergeCell ref="M29:N29"/>
    <mergeCell ref="Q29:R29"/>
    <mergeCell ref="K30:L30"/>
    <mergeCell ref="M30:N30"/>
    <mergeCell ref="Q30:R30"/>
    <mergeCell ref="O29:P29"/>
    <mergeCell ref="O38:P38"/>
    <mergeCell ref="Q38:R38"/>
    <mergeCell ref="O39:P39"/>
    <mergeCell ref="O40:P40"/>
    <mergeCell ref="K28:L28"/>
  </mergeCells>
  <pageMargins left="0.7" right="0.7" top="0.75" bottom="0.75" header="0.3" footer="0.3"/>
  <pageSetup paperSize="9" scale="56" orientation="landscape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5" sqref="E35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Precios</vt:lpstr>
      <vt:lpstr>Lista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2018-03-06T07:27:41Z</dcterms:modified>
</cp:coreProperties>
</file>